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090" activeTab="0"/>
  </bookViews>
  <sheets>
    <sheet name="List1" sheetId="1" r:id="rId1"/>
    <sheet name="Změny" sheetId="2" r:id="rId2"/>
    <sheet name="List2" sheetId="3" r:id="rId3"/>
    <sheet name="List3" sheetId="4" r:id="rId4"/>
  </sheets>
  <definedNames>
    <definedName name="_xlnm.Print_Titles" localSheetId="0">'List1'!$1:$2</definedName>
  </definedNames>
  <calcPr fullCalcOnLoad="1"/>
</workbook>
</file>

<file path=xl/comments1.xml><?xml version="1.0" encoding="utf-8"?>
<comments xmlns="http://schemas.openxmlformats.org/spreadsheetml/2006/main">
  <authors>
    <author>Nimo</author>
    <author>David Štěpán</author>
  </authors>
  <commentList>
    <comment ref="H50" authorId="0">
      <text>
        <r>
          <rPr>
            <sz val="8"/>
            <rFont val="Tahoma"/>
            <family val="2"/>
          </rPr>
          <t>převedeno od roku 2003 z Karla sen.</t>
        </r>
      </text>
    </comment>
    <comment ref="B3" authorId="1">
      <text>
        <r>
          <rPr>
            <b/>
            <sz val="8"/>
            <rFont val="Tahoma"/>
            <family val="0"/>
          </rPr>
          <t>David Štěpán:</t>
        </r>
        <r>
          <rPr>
            <sz val="8"/>
            <rFont val="Tahoma"/>
            <family val="0"/>
          </rPr>
          <t xml:space="preserve">
přihl.zedne 28.4,05</t>
        </r>
      </text>
    </comment>
    <comment ref="B90" authorId="1">
      <text>
        <r>
          <rPr>
            <b/>
            <sz val="8"/>
            <rFont val="Tahoma"/>
            <family val="0"/>
          </rPr>
          <t>David Štěpán:</t>
        </r>
        <r>
          <rPr>
            <sz val="8"/>
            <rFont val="Tahoma"/>
            <family val="0"/>
          </rPr>
          <t xml:space="preserve">
Vstup do odd13.4.05</t>
        </r>
      </text>
    </comment>
    <comment ref="B114" authorId="1">
      <text>
        <r>
          <rPr>
            <b/>
            <sz val="8"/>
            <rFont val="Tahoma"/>
            <family val="0"/>
          </rPr>
          <t>David Štěpán:</t>
        </r>
        <r>
          <rPr>
            <sz val="8"/>
            <rFont val="Tahoma"/>
            <family val="0"/>
          </rPr>
          <t xml:space="preserve">
Vstup do odd.13.4.05</t>
        </r>
      </text>
    </comment>
  </commentList>
</comments>
</file>

<file path=xl/comments2.xml><?xml version="1.0" encoding="utf-8"?>
<comments xmlns="http://schemas.openxmlformats.org/spreadsheetml/2006/main">
  <authors>
    <author>petr</author>
  </authors>
  <commentList>
    <comment ref="L4" authorId="0">
      <text>
        <r>
          <rPr>
            <sz val="8"/>
            <rFont val="Tahoma"/>
            <family val="2"/>
          </rPr>
          <t>odečíst mu 8 h za dceru</t>
        </r>
      </text>
    </comment>
    <comment ref="L5" authorId="0">
      <text>
        <r>
          <rPr>
            <sz val="8"/>
            <rFont val="Tahoma"/>
            <family val="2"/>
          </rPr>
          <t>8 h započteno S Milošem B.</t>
        </r>
      </text>
    </comment>
    <comment ref="L9" authorId="0">
      <text>
        <r>
          <rPr>
            <sz val="8"/>
            <rFont val="Tahoma"/>
            <family val="2"/>
          </rPr>
          <t>měla plati 7 h, ale započetlo se jí to s Pavlem</t>
        </r>
      </text>
    </comment>
    <comment ref="L12" authorId="0">
      <text>
        <r>
          <rPr>
            <sz val="8"/>
            <rFont val="Tahoma"/>
            <family val="2"/>
          </rPr>
          <t>odpočítat mu 3 h (z nadbydku) co dal po domluvě se mnou Hrotkovi + 7 h od Marty se mu odečtou</t>
        </r>
      </text>
    </comment>
    <comment ref="L23" authorId="0">
      <text>
        <r>
          <rPr>
            <sz val="8"/>
            <rFont val="Tahoma"/>
            <family val="2"/>
          </rPr>
          <t>žádá o započtení 8 hodin ze svého nadbytku Tomášovi Karasovi</t>
        </r>
      </text>
    </comment>
    <comment ref="L33" authorId="0">
      <text>
        <r>
          <rPr>
            <sz val="8"/>
            <rFont val="Tahoma"/>
            <family val="2"/>
          </rPr>
          <t>přiznáno 20 h za verandu</t>
        </r>
      </text>
    </comment>
    <comment ref="L34" authorId="0">
      <text>
        <r>
          <rPr>
            <sz val="8"/>
            <rFont val="Tahoma"/>
            <family val="2"/>
          </rPr>
          <t>reklamuje platbu hodin-závody + má asi 80 h odpracováno za rok 2002</t>
        </r>
      </text>
    </comment>
    <comment ref="L35" authorId="0">
      <text>
        <r>
          <rPr>
            <sz val="8"/>
            <rFont val="Tahoma"/>
            <family val="2"/>
          </rPr>
          <t>reklamuje platbu hodin-závody + má asi 80 h odpracováno za rok 2002</t>
        </r>
      </text>
    </comment>
    <comment ref="L53" authorId="0">
      <text>
        <r>
          <rPr>
            <sz val="8"/>
            <rFont val="Tahoma"/>
            <family val="2"/>
          </rPr>
          <t>3 hodiny se převedly po dohodě na Pavla Blateckého</t>
        </r>
      </text>
    </comment>
    <comment ref="L55" authorId="0">
      <text>
        <r>
          <rPr>
            <b/>
            <sz val="8"/>
            <rFont val="Tahoma"/>
            <family val="2"/>
          </rPr>
          <t>+ 100</t>
        </r>
        <r>
          <rPr>
            <sz val="8"/>
            <rFont val="Tahoma"/>
            <family val="2"/>
          </rPr>
          <t xml:space="preserve"> hodin za buňku č. 3</t>
        </r>
      </text>
    </comment>
    <comment ref="L64" authorId="0">
      <text>
        <r>
          <rPr>
            <b/>
            <sz val="8"/>
            <rFont val="Tahoma"/>
            <family val="2"/>
          </rPr>
          <t>+ 100</t>
        </r>
        <r>
          <rPr>
            <sz val="8"/>
            <rFont val="Tahoma"/>
            <family val="2"/>
          </rPr>
          <t xml:space="preserve"> hodin za buňku č. 8</t>
        </r>
      </text>
    </comment>
    <comment ref="L70" authorId="0">
      <text>
        <r>
          <rPr>
            <b/>
            <sz val="8"/>
            <rFont val="Tahoma"/>
            <family val="2"/>
          </rPr>
          <t>+ 100</t>
        </r>
        <r>
          <rPr>
            <sz val="8"/>
            <rFont val="Tahoma"/>
            <family val="2"/>
          </rPr>
          <t xml:space="preserve"> hodin za buňku č. 2</t>
        </r>
      </text>
    </comment>
    <comment ref="L78" authorId="0">
      <text>
        <r>
          <rPr>
            <b/>
            <sz val="8"/>
            <rFont val="Tahoma"/>
            <family val="2"/>
          </rPr>
          <t>+ 100</t>
        </r>
        <r>
          <rPr>
            <sz val="8"/>
            <rFont val="Tahoma"/>
            <family val="2"/>
          </rPr>
          <t xml:space="preserve"> hodin za buňku č. 9
Martin Čagan žádá o převo 8 h na Tomáše, ještě neodepsáno z jeho dluhu 95 h</t>
        </r>
      </text>
    </comment>
    <comment ref="L81" authorId="0">
      <text>
        <r>
          <rPr>
            <b/>
            <sz val="8"/>
            <rFont val="Tahoma"/>
            <family val="2"/>
          </rPr>
          <t>+ 100</t>
        </r>
        <r>
          <rPr>
            <sz val="8"/>
            <rFont val="Tahoma"/>
            <family val="2"/>
          </rPr>
          <t xml:space="preserve"> hodin za buňku č. 10</t>
        </r>
      </text>
    </comment>
    <comment ref="L106" authorId="0">
      <text>
        <r>
          <rPr>
            <sz val="8"/>
            <rFont val="Tahoma"/>
            <family val="2"/>
          </rPr>
          <t>má paušální hodiny, neplatí nic za brigády a ani si je nepíše</t>
        </r>
      </text>
    </comment>
    <comment ref="L108" authorId="0">
      <text>
        <r>
          <rPr>
            <sz val="8"/>
            <rFont val="Tahoma"/>
            <family val="2"/>
          </rPr>
          <t>na výboru 2002 domluveno odpuštění brigád, pořád je mimo republiku, bude platit 1000 Kč i když je důchodce-domluveno se mnou 20.3.03</t>
        </r>
      </text>
    </comment>
    <comment ref="L111" authorId="0">
      <text>
        <r>
          <rPr>
            <b/>
            <sz val="8"/>
            <rFont val="Tahoma"/>
            <family val="2"/>
          </rPr>
          <t>+ 100</t>
        </r>
        <r>
          <rPr>
            <sz val="8"/>
            <rFont val="Tahoma"/>
            <family val="2"/>
          </rPr>
          <t xml:space="preserve"> hodin za buňku č. 6</t>
        </r>
      </text>
    </comment>
    <comment ref="L124" authorId="0">
      <text>
        <r>
          <rPr>
            <sz val="8"/>
            <rFont val="Tahoma"/>
            <family val="2"/>
          </rPr>
          <t>10 h započteno s otcem</t>
        </r>
      </text>
    </comment>
    <comment ref="L128" authorId="0">
      <text>
        <r>
          <rPr>
            <b/>
            <sz val="8"/>
            <rFont val="Tahoma"/>
            <family val="2"/>
          </rPr>
          <t>+ 50</t>
        </r>
        <r>
          <rPr>
            <sz val="8"/>
            <rFont val="Tahoma"/>
            <family val="2"/>
          </rPr>
          <t xml:space="preserve"> hodin za buňku č. 5</t>
        </r>
      </text>
    </comment>
    <comment ref="L138" authorId="0">
      <text>
        <r>
          <rPr>
            <b/>
            <sz val="8"/>
            <rFont val="Tahoma"/>
            <family val="2"/>
          </rPr>
          <t>+ 100</t>
        </r>
        <r>
          <rPr>
            <sz val="8"/>
            <rFont val="Tahoma"/>
            <family val="2"/>
          </rPr>
          <t xml:space="preserve"> hodin za buňku č. 7
80 h je výsledek po započtení přebytku od Markéty (34 h) a závodů (6 h)</t>
        </r>
      </text>
    </comment>
    <comment ref="L143" authorId="0">
      <text>
        <r>
          <rPr>
            <b/>
            <sz val="8"/>
            <rFont val="Tahoma"/>
            <family val="2"/>
          </rPr>
          <t>+ 50</t>
        </r>
        <r>
          <rPr>
            <sz val="8"/>
            <rFont val="Tahoma"/>
            <family val="2"/>
          </rPr>
          <t xml:space="preserve"> hodin za buňku č. 5</t>
        </r>
      </text>
    </comment>
    <comment ref="K150" authorId="0">
      <text>
        <r>
          <rPr>
            <sz val="8"/>
            <rFont val="Tahoma"/>
            <family val="2"/>
          </rPr>
          <t>není členem TJ. Jachtklub Brno</t>
        </r>
      </text>
    </comment>
  </commentList>
</comments>
</file>

<file path=xl/sharedStrings.xml><?xml version="1.0" encoding="utf-8"?>
<sst xmlns="http://schemas.openxmlformats.org/spreadsheetml/2006/main" count="878" uniqueCount="289">
  <si>
    <t>JMENO</t>
  </si>
  <si>
    <t>Ročník</t>
  </si>
  <si>
    <t>kat</t>
  </si>
  <si>
    <t>Převod na</t>
  </si>
  <si>
    <t>Balcar Miloš</t>
  </si>
  <si>
    <t>1940</t>
  </si>
  <si>
    <t>M</t>
  </si>
  <si>
    <t>Balcarová Lucie</t>
  </si>
  <si>
    <t>1985</t>
  </si>
  <si>
    <t>Z</t>
  </si>
  <si>
    <t>Bártek Petr</t>
  </si>
  <si>
    <t>1951</t>
  </si>
  <si>
    <t>Bártek Petr jun.</t>
  </si>
  <si>
    <t>Blatecká Marta Ing.</t>
  </si>
  <si>
    <t>1947</t>
  </si>
  <si>
    <t>Blatecký David</t>
  </si>
  <si>
    <t>1978</t>
  </si>
  <si>
    <t>Blatecký Patrik</t>
  </si>
  <si>
    <t>1974</t>
  </si>
  <si>
    <t>Blatecký Pavel</t>
  </si>
  <si>
    <t>1941</t>
  </si>
  <si>
    <t>Bouzek Richard</t>
  </si>
  <si>
    <t>Bradáčová Zdenka</t>
  </si>
  <si>
    <t>1943</t>
  </si>
  <si>
    <t>Burget Jaromír</t>
  </si>
  <si>
    <t>Crhak Jindřich</t>
  </si>
  <si>
    <t>1950</t>
  </si>
  <si>
    <t>Crháková Lenka</t>
  </si>
  <si>
    <t>1979</t>
  </si>
  <si>
    <t>Crháková Magda</t>
  </si>
  <si>
    <t>Čagan Antonín</t>
  </si>
  <si>
    <t>1937</t>
  </si>
  <si>
    <t>Čagan Martin</t>
  </si>
  <si>
    <t>Diviš František</t>
  </si>
  <si>
    <t>1944</t>
  </si>
  <si>
    <t>Diviš Ivo</t>
  </si>
  <si>
    <t>1971</t>
  </si>
  <si>
    <t>Diviš Michal</t>
  </si>
  <si>
    <t>Dokládal Zdeněk</t>
  </si>
  <si>
    <t>Doležal Jindřich</t>
  </si>
  <si>
    <t>Dominik Jiří</t>
  </si>
  <si>
    <t>1946</t>
  </si>
  <si>
    <t>Dominik Jiří jun.</t>
  </si>
  <si>
    <t>Dráždil Bedřich</t>
  </si>
  <si>
    <t>Durchanová Sandra</t>
  </si>
  <si>
    <t>Dvořák Jaroslav</t>
  </si>
  <si>
    <t>Florián Zdeněk</t>
  </si>
  <si>
    <t>1965</t>
  </si>
  <si>
    <t>Formánek Jindřich</t>
  </si>
  <si>
    <t xml:space="preserve"> </t>
  </si>
  <si>
    <t>1973</t>
  </si>
  <si>
    <t>Formánková Alena</t>
  </si>
  <si>
    <t>Franc Jiří</t>
  </si>
  <si>
    <t>Hladil Milan</t>
  </si>
  <si>
    <t>Hladilová Zuzana</t>
  </si>
  <si>
    <t>Holub Lubomír</t>
  </si>
  <si>
    <t>Horáčková Iva</t>
  </si>
  <si>
    <t>1942</t>
  </si>
  <si>
    <t>Hrotek Jiří Ing.</t>
  </si>
  <si>
    <t>Hrubý Karel</t>
  </si>
  <si>
    <t>buň.3</t>
  </si>
  <si>
    <t>1975</t>
  </si>
  <si>
    <t>Hykrda Jan</t>
  </si>
  <si>
    <t>Hykrdová Monika</t>
  </si>
  <si>
    <t>Hýža Jiří Ing.</t>
  </si>
  <si>
    <t>Hýža Jiří Ing.    junior</t>
  </si>
  <si>
    <t>Hýža Petr MUDr.</t>
  </si>
  <si>
    <t>Chlup Zdeněk</t>
  </si>
  <si>
    <t>Chmelař Milan Doc.Ing.CSc.</t>
  </si>
  <si>
    <t>buň.8</t>
  </si>
  <si>
    <t>Chmelařová Jana PhMr.</t>
  </si>
  <si>
    <t>Chmelařová Kateřina</t>
  </si>
  <si>
    <t>Chmelová Lucie</t>
  </si>
  <si>
    <t>Chmelová Radmila</t>
  </si>
  <si>
    <t>Jančálek Pavel</t>
  </si>
  <si>
    <t>Jančálek Petr</t>
  </si>
  <si>
    <t>buň.2</t>
  </si>
  <si>
    <t>Jančálková Alena</t>
  </si>
  <si>
    <t>1956</t>
  </si>
  <si>
    <t>Jandl Petr</t>
  </si>
  <si>
    <t>Juřinová Danuše</t>
  </si>
  <si>
    <t>1952</t>
  </si>
  <si>
    <t>Karas Jaroslav Ing.</t>
  </si>
  <si>
    <t>Karas Tomáš</t>
  </si>
  <si>
    <t>1972</t>
  </si>
  <si>
    <t>buň. 9</t>
  </si>
  <si>
    <t>Klail Martin Ing.</t>
  </si>
  <si>
    <t>Klein Miroslav</t>
  </si>
  <si>
    <t>1939</t>
  </si>
  <si>
    <t>Knetig Martin</t>
  </si>
  <si>
    <t>buň.10</t>
  </si>
  <si>
    <t>Kozelská Karla MUDr.</t>
  </si>
  <si>
    <t>1949</t>
  </si>
  <si>
    <t>Kozelská Markéta</t>
  </si>
  <si>
    <t>Kozelský Jakub</t>
  </si>
  <si>
    <t>1977</t>
  </si>
  <si>
    <t>Krásný Alexander</t>
  </si>
  <si>
    <t>1958</t>
  </si>
  <si>
    <t>Krásný Petr</t>
  </si>
  <si>
    <t>Krásný Roman</t>
  </si>
  <si>
    <t>1981</t>
  </si>
  <si>
    <t>Kukla Libor</t>
  </si>
  <si>
    <t>Lipovský Vojtěch</t>
  </si>
  <si>
    <t>Marečková Renata MUDr.</t>
  </si>
  <si>
    <t>1966</t>
  </si>
  <si>
    <t>Melicharová Nina</t>
  </si>
  <si>
    <t>Navrátil Tomáš</t>
  </si>
  <si>
    <t>Navrátil Vladimír</t>
  </si>
  <si>
    <t>1955</t>
  </si>
  <si>
    <t>Navrátilová Jana</t>
  </si>
  <si>
    <t>Novák Rostislav</t>
  </si>
  <si>
    <t>Orzech Richard Ing.</t>
  </si>
  <si>
    <t>Ostrá Kateřina</t>
  </si>
  <si>
    <t>1976</t>
  </si>
  <si>
    <t>Outratová Alena</t>
  </si>
  <si>
    <t>1948</t>
  </si>
  <si>
    <t>Piak Ivan</t>
  </si>
  <si>
    <t>Pochylý Jaromír Ing.</t>
  </si>
  <si>
    <t>Pospíšil Martin Ing.</t>
  </si>
  <si>
    <t>1964</t>
  </si>
  <si>
    <t>buň. 6</t>
  </si>
  <si>
    <t>Pospíšilová Lucie</t>
  </si>
  <si>
    <t>1989</t>
  </si>
  <si>
    <t>Sázavská Jana</t>
  </si>
  <si>
    <t>Sedláček Bořivoj</t>
  </si>
  <si>
    <t>1954</t>
  </si>
  <si>
    <t>Sekanina Aleš</t>
  </si>
  <si>
    <t>Sekanina Petr</t>
  </si>
  <si>
    <t>Sekaninová Markéta</t>
  </si>
  <si>
    <t>Sekaninová Miroslava</t>
  </si>
  <si>
    <t>Simeonov Jan</t>
  </si>
  <si>
    <t>Simeonov Simeon Doc.Ing.CSc.</t>
  </si>
  <si>
    <t>Simeonová Ivana</t>
  </si>
  <si>
    <t>Simeonová Jana Doc.Ing.CSc.</t>
  </si>
  <si>
    <t>1953</t>
  </si>
  <si>
    <t>Sláma Eduard</t>
  </si>
  <si>
    <t>1933</t>
  </si>
  <si>
    <t>správ.</t>
  </si>
  <si>
    <t>Sláma Ivo Ing.</t>
  </si>
  <si>
    <t>buň.5</t>
  </si>
  <si>
    <t>Smutný Ladislav</t>
  </si>
  <si>
    <t>Šťastný Karel</t>
  </si>
  <si>
    <t>Štěpán David MUDr.</t>
  </si>
  <si>
    <t>1957</t>
  </si>
  <si>
    <t>Teplá Markéta Ing.arch.</t>
  </si>
  <si>
    <t>1963</t>
  </si>
  <si>
    <t>m.s.</t>
  </si>
  <si>
    <t>Teplý Roman Ing.</t>
  </si>
  <si>
    <t>buň. 7</t>
  </si>
  <si>
    <t>Trenz Jiří Ing.</t>
  </si>
  <si>
    <t>Trenzová Karolína</t>
  </si>
  <si>
    <t>1980</t>
  </si>
  <si>
    <t>Trenzová Libuše Ing.</t>
  </si>
  <si>
    <t>Trnavský Martin</t>
  </si>
  <si>
    <t>1970</t>
  </si>
  <si>
    <t>Vyskup Leo</t>
  </si>
  <si>
    <t>Weisz Petr</t>
  </si>
  <si>
    <t>Weiszová Ludmila</t>
  </si>
  <si>
    <t>Zekl Otakar</t>
  </si>
  <si>
    <t>Zezula Michal Ing.</t>
  </si>
  <si>
    <t>Povinnost celkem</t>
  </si>
  <si>
    <t>Odpracováno celkem</t>
  </si>
  <si>
    <t>Navíc na rok 2002</t>
  </si>
  <si>
    <t>Chybí celkem</t>
  </si>
  <si>
    <t>Pracovní povinnost začíná u členů narozenách v roce 1986 (od 16 let včetně) a končí u žen</t>
  </si>
  <si>
    <t>narozených v roce1942 (60 let) a u mužů narozených v roce 1937 (65 let) včetně.</t>
  </si>
  <si>
    <t>Ženy a dorostenky mají povinnost odpracovat 10 hodin a muži, junioři a dorostenci 20 hodin.</t>
  </si>
  <si>
    <t>Uživatelé buňky 100 hodin. Nový člen 50 hodin.</t>
  </si>
  <si>
    <t>Finanční úhrada za jednu neodpracovanou hodinu je 100 Kč.</t>
  </si>
  <si>
    <t>Hodiny za odjeté závody se započítávají jen do výše brigádnické povinnosti.</t>
  </si>
  <si>
    <t>Žádosti o převody hodin na jinou osobu sdělte do konce roku. Případné reklamace uplatňujte</t>
  </si>
  <si>
    <t>u správce nebo u Davida ŠTĚPÁNA tel. 541 221 221, 603-246596, stepan.david@worldonline.cz</t>
  </si>
  <si>
    <t>Holyszewski Matěj</t>
  </si>
  <si>
    <t>Odpracováno</t>
  </si>
  <si>
    <t>Navíc</t>
  </si>
  <si>
    <t>Chybí</t>
  </si>
  <si>
    <t>Povinost</t>
  </si>
  <si>
    <t>Buňka</t>
  </si>
  <si>
    <t>Audy Dan</t>
  </si>
  <si>
    <t>Bajka Tomáš</t>
  </si>
  <si>
    <t>Bauer Tomáš</t>
  </si>
  <si>
    <t>Bojko Tomáš</t>
  </si>
  <si>
    <t>Bradáč Jindřich Ing.</t>
  </si>
  <si>
    <t>Cenek Miroslav Ing.m.s.</t>
  </si>
  <si>
    <t>Čech Miloš PhMr.</t>
  </si>
  <si>
    <t>Čechová Doubravka</t>
  </si>
  <si>
    <t>Čermák Lubomír</t>
  </si>
  <si>
    <t>Daňková Hana Ing.arch.</t>
  </si>
  <si>
    <t>Dierlová Edita</t>
  </si>
  <si>
    <t>Fráňa Pavel</t>
  </si>
  <si>
    <t>Holubová Danuše Ing.</t>
  </si>
  <si>
    <t>Holyszewská Anna</t>
  </si>
  <si>
    <t>Holyszewský Matěj</t>
  </si>
  <si>
    <t>Holyszewský Petr, Ing.</t>
  </si>
  <si>
    <t>Hrubá Alena</t>
  </si>
  <si>
    <t>Hynčica Alois</t>
  </si>
  <si>
    <t>Janda Miloš Ing.</t>
  </si>
  <si>
    <t>Jánská Alena</t>
  </si>
  <si>
    <t>Jánská Radka</t>
  </si>
  <si>
    <t>Krásná Drahoslava</t>
  </si>
  <si>
    <t>Křenař Rudolf,Ing.</t>
  </si>
  <si>
    <t>Kulíšek Dalibor</t>
  </si>
  <si>
    <t>Kulíšková Jitka</t>
  </si>
  <si>
    <t>Novotná Libuše</t>
  </si>
  <si>
    <t>Novotná Věra</t>
  </si>
  <si>
    <t>Podepřelová Marie</t>
  </si>
  <si>
    <t>Polz Rudolf</t>
  </si>
  <si>
    <t>Polzová Františka</t>
  </si>
  <si>
    <t>Pospíšilová Klára</t>
  </si>
  <si>
    <t>Přikryl David</t>
  </si>
  <si>
    <t>Romportl Simeon</t>
  </si>
  <si>
    <t>Sláma Marek</t>
  </si>
  <si>
    <t>Sommer Miroslav</t>
  </si>
  <si>
    <t>Špaček Dalibor</t>
  </si>
  <si>
    <t>Špačková Jana</t>
  </si>
  <si>
    <t>Teplý Ondřej</t>
  </si>
  <si>
    <t>Teplý Viktor</t>
  </si>
  <si>
    <t>Veleba Jan</t>
  </si>
  <si>
    <t>Vyskupová Blanka</t>
  </si>
  <si>
    <t>Weisz Petr Ing.</t>
  </si>
  <si>
    <t>není již členem</t>
  </si>
  <si>
    <t>Čestný člen</t>
  </si>
  <si>
    <t>Muž</t>
  </si>
  <si>
    <t>Žena</t>
  </si>
  <si>
    <t>Ž</t>
  </si>
  <si>
    <t>Převedeno</t>
  </si>
  <si>
    <r>
      <t xml:space="preserve">Od / </t>
    </r>
    <r>
      <rPr>
        <sz val="8"/>
        <color indexed="12"/>
        <rFont val="Arial CE"/>
        <family val="2"/>
      </rPr>
      <t>pro</t>
    </r>
  </si>
  <si>
    <r>
      <t xml:space="preserve">Převod na další rok / </t>
    </r>
    <r>
      <rPr>
        <b/>
        <sz val="8"/>
        <color indexed="10"/>
        <rFont val="Arial CE"/>
        <family val="2"/>
      </rPr>
      <t>Chybí celkem</t>
    </r>
  </si>
  <si>
    <t>Jméno</t>
  </si>
  <si>
    <t>Zaplaceno</t>
  </si>
  <si>
    <t>Převod z minulého roku</t>
  </si>
  <si>
    <t>Pohlaví</t>
  </si>
  <si>
    <t>Věk</t>
  </si>
  <si>
    <t>Kat</t>
  </si>
  <si>
    <t>Povinnost</t>
  </si>
  <si>
    <t>Hodiny za buňku</t>
  </si>
  <si>
    <t>buň.4</t>
  </si>
  <si>
    <t>Navíc na rok 2003</t>
  </si>
  <si>
    <t>Trnavský Václav Mgr.</t>
  </si>
  <si>
    <t>Pracovní povinnost začíná v roce, kdy žák dosáhne 16 let  a končí (již nepracují) u žen v roce</t>
  </si>
  <si>
    <t>Uživatelé buňky 100 hodin. Nový člen nemá již 50 hodin jako dříve, ale jako mž, junior, dorostenec, důchodce.</t>
  </si>
  <si>
    <t>Hodiny za odjeté závody se započítávají jen do výše 50% brigádnické povinnosti dále viz platební řád.</t>
  </si>
  <si>
    <t>u Davida ŠTĚPÁNA tel. 541 221 221, 603-246596, stepan.david@tiscali.cz</t>
  </si>
  <si>
    <t>Důchodce muž / žena</t>
  </si>
  <si>
    <t>DM / DŽ</t>
  </si>
  <si>
    <t>č.člen</t>
  </si>
  <si>
    <t>Žák do 15 let</t>
  </si>
  <si>
    <t>J</t>
  </si>
  <si>
    <t>Mají zaplatit za brigády</t>
  </si>
  <si>
    <t>Odpracováno za rok 2004</t>
  </si>
  <si>
    <t>Celkem zaplatit</t>
  </si>
  <si>
    <t>kdy dosáhnou 61 let a u mužů v roce, kdy dosáhnou 63 let</t>
  </si>
  <si>
    <t>Aktuální rok brigádnické povinnosti členů</t>
  </si>
  <si>
    <r>
      <t xml:space="preserve">Aktuální kalendářní rok              </t>
    </r>
    <r>
      <rPr>
        <b/>
        <sz val="8"/>
        <color indexed="53"/>
        <rFont val="Arial CE"/>
        <family val="2"/>
      </rPr>
      <t xml:space="preserve"> </t>
    </r>
    <r>
      <rPr>
        <b/>
        <sz val="8"/>
        <color indexed="12"/>
        <rFont val="Arial CE"/>
        <family val="2"/>
      </rPr>
      <t>(proměnná)</t>
    </r>
  </si>
  <si>
    <t>Audyová Markéta</t>
  </si>
  <si>
    <t>Otýpka Tomáš</t>
  </si>
  <si>
    <t>Otýpková Jana</t>
  </si>
  <si>
    <t>Šamšulová Kristýna</t>
  </si>
  <si>
    <t>Šamšulová Tereza</t>
  </si>
  <si>
    <t>Absolon Stanislav</t>
  </si>
  <si>
    <t>Audy Petr</t>
  </si>
  <si>
    <t>Bezděk David</t>
  </si>
  <si>
    <t>Dokoupilová (Sekaninová) Markéta</t>
  </si>
  <si>
    <t>Hykrda Jakub</t>
  </si>
  <si>
    <t>Hykrdová Eliška</t>
  </si>
  <si>
    <t>Chasáková Michaela</t>
  </si>
  <si>
    <t>Janda Jiří</t>
  </si>
  <si>
    <t>Karas Tomáš Ing.</t>
  </si>
  <si>
    <t>Kašpar Tomáš</t>
  </si>
  <si>
    <t>Klímová Hedvika</t>
  </si>
  <si>
    <t>Kmenta Martin</t>
  </si>
  <si>
    <t>Konopík Pavel</t>
  </si>
  <si>
    <t>Kopecký Petr</t>
  </si>
  <si>
    <t>Kotucz Michal</t>
  </si>
  <si>
    <t>Langer David</t>
  </si>
  <si>
    <t>Langer Jan</t>
  </si>
  <si>
    <t>Mátlová (Chmelařová) Kateřina</t>
  </si>
  <si>
    <t>Orzsech Richard Ing.</t>
  </si>
  <si>
    <t>Pokorný Richard</t>
  </si>
  <si>
    <t>Provazníková Sára</t>
  </si>
  <si>
    <t>Šugarová Kristýna</t>
  </si>
  <si>
    <t>Švéda Jindřich</t>
  </si>
  <si>
    <t>Švédová Jana</t>
  </si>
  <si>
    <t>Toufar Josef</t>
  </si>
  <si>
    <t>Zubalik Lukáš</t>
  </si>
  <si>
    <t>DM</t>
  </si>
  <si>
    <t>Dominik Jiří sen.</t>
  </si>
  <si>
    <t>Formánek Jindřich jun.</t>
  </si>
  <si>
    <t>Hrubý Karel jun.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</si>
</sst>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_ ;[Red]\-0\ 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sz val="8"/>
      <color indexed="23"/>
      <name val="Arial CE"/>
      <family val="2"/>
    </font>
    <font>
      <sz val="10"/>
      <color indexed="8"/>
      <name val="Arial CE"/>
      <family val="2"/>
    </font>
    <font>
      <b/>
      <sz val="10"/>
      <color indexed="14"/>
      <name val="Arial CE"/>
      <family val="2"/>
    </font>
    <font>
      <b/>
      <sz val="10"/>
      <color indexed="12"/>
      <name val="Arial CE"/>
      <family val="2"/>
    </font>
    <font>
      <b/>
      <sz val="8"/>
      <color indexed="12"/>
      <name val="Arial CE"/>
      <family val="2"/>
    </font>
    <font>
      <b/>
      <sz val="10"/>
      <color indexed="53"/>
      <name val="Arial CE"/>
      <family val="2"/>
    </font>
    <font>
      <b/>
      <sz val="8"/>
      <color indexed="53"/>
      <name val="Arial CE"/>
      <family val="2"/>
    </font>
    <font>
      <sz val="8"/>
      <color indexed="53"/>
      <name val="Arial CE"/>
      <family val="2"/>
    </font>
    <font>
      <sz val="10"/>
      <color indexed="5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10"/>
      <color indexed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1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0" fillId="0" borderId="5" xfId="0" applyFont="1" applyBorder="1" applyAlignment="1">
      <alignment horizontal="right"/>
    </xf>
    <xf numFmtId="1" fontId="0" fillId="0" borderId="4" xfId="0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1" fontId="0" fillId="0" borderId="2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4" fontId="0" fillId="0" borderId="0" xfId="18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" fontId="2" fillId="0" borderId="16" xfId="0" applyNumberFormat="1" applyFont="1" applyBorder="1" applyAlignment="1">
      <alignment/>
    </xf>
    <xf numFmtId="1" fontId="2" fillId="0" borderId="3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" fontId="0" fillId="0" borderId="3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6" xfId="0" applyNumberFormat="1" applyFont="1" applyBorder="1" applyAlignment="1">
      <alignment horizontal="left"/>
    </xf>
    <xf numFmtId="1" fontId="0" fillId="0" borderId="6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0" fillId="2" borderId="0" xfId="0" applyFont="1" applyFill="1" applyAlignment="1">
      <alignment/>
    </xf>
    <xf numFmtId="1" fontId="1" fillId="2" borderId="0" xfId="0" applyNumberFormat="1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5" fillId="2" borderId="0" xfId="0" applyNumberFormat="1" applyFont="1" applyFill="1" applyBorder="1" applyAlignment="1">
      <alignment horizontal="center" wrapText="1"/>
    </xf>
    <xf numFmtId="1" fontId="12" fillId="0" borderId="0" xfId="0" applyNumberFormat="1" applyFont="1" applyBorder="1" applyAlignment="1">
      <alignment horizontal="center"/>
    </xf>
    <xf numFmtId="0" fontId="14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2" fillId="2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26" xfId="0" applyFont="1" applyBorder="1" applyAlignment="1">
      <alignment/>
    </xf>
    <xf numFmtId="1" fontId="1" fillId="0" borderId="2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left"/>
    </xf>
    <xf numFmtId="165" fontId="0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1" fontId="11" fillId="2" borderId="0" xfId="0" applyNumberFormat="1" applyFont="1" applyFill="1" applyBorder="1" applyAlignment="1">
      <alignment horizontal="center" wrapText="1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13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5" fillId="2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5" fontId="0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wrapText="1"/>
    </xf>
    <xf numFmtId="6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165" fontId="9" fillId="2" borderId="0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1" fontId="1" fillId="2" borderId="0" xfId="0" applyNumberFormat="1" applyFont="1" applyFill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center" wrapText="1"/>
    </xf>
    <xf numFmtId="1" fontId="1" fillId="2" borderId="0" xfId="0" applyNumberFormat="1" applyFont="1" applyFill="1" applyBorder="1" applyAlignment="1">
      <alignment wrapText="1"/>
    </xf>
    <xf numFmtId="1" fontId="23" fillId="2" borderId="0" xfId="0" applyNumberFormat="1" applyFont="1" applyFill="1" applyBorder="1" applyAlignment="1">
      <alignment horizontal="center" wrapText="1"/>
    </xf>
    <xf numFmtId="1" fontId="5" fillId="2" borderId="0" xfId="0" applyNumberFormat="1" applyFont="1" applyFill="1" applyBorder="1" applyAlignment="1">
      <alignment wrapText="1"/>
    </xf>
    <xf numFmtId="0" fontId="0" fillId="2" borderId="0" xfId="0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5"/>
  <sheetViews>
    <sheetView tabSelected="1" workbookViewId="0" topLeftCell="A1">
      <pane ySplit="2" topLeftCell="BM3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4.00390625" style="140" customWidth="1"/>
    <col min="2" max="2" width="18.625" style="33" customWidth="1"/>
    <col min="3" max="3" width="2.625" style="82" customWidth="1"/>
    <col min="4" max="4" width="5.125" style="81" customWidth="1"/>
    <col min="5" max="5" width="3.75390625" style="100" customWidth="1"/>
    <col min="6" max="6" width="3.625" style="82" customWidth="1"/>
    <col min="7" max="7" width="6.875" style="81" customWidth="1"/>
    <col min="8" max="8" width="5.00390625" style="76" customWidth="1"/>
    <col min="9" max="9" width="6.00390625" style="82" customWidth="1"/>
    <col min="10" max="10" width="3.625" style="83" customWidth="1"/>
    <col min="11" max="11" width="6.875" style="109" customWidth="1"/>
    <col min="12" max="12" width="7.75390625" style="138" customWidth="1"/>
    <col min="13" max="13" width="5.00390625" style="81" customWidth="1"/>
    <col min="14" max="14" width="5.25390625" style="81" customWidth="1"/>
    <col min="15" max="15" width="8.125" style="33" customWidth="1"/>
    <col min="16" max="16" width="8.25390625" style="81" customWidth="1"/>
    <col min="17" max="17" width="10.00390625" style="76" customWidth="1"/>
    <col min="18" max="18" width="15.75390625" style="67" customWidth="1"/>
    <col min="19" max="19" width="18.75390625" style="0" customWidth="1"/>
    <col min="20" max="20" width="10.375" style="33" customWidth="1"/>
    <col min="21" max="16384" width="9.125" style="33" customWidth="1"/>
  </cols>
  <sheetData>
    <row r="1" spans="1:20" s="78" customFormat="1" ht="12.75">
      <c r="A1" s="167"/>
      <c r="B1" s="168" t="s">
        <v>228</v>
      </c>
      <c r="C1" s="86"/>
      <c r="D1" s="165" t="s">
        <v>1</v>
      </c>
      <c r="E1" s="98"/>
      <c r="F1" s="79"/>
      <c r="G1" s="165" t="s">
        <v>230</v>
      </c>
      <c r="H1" s="164" t="s">
        <v>177</v>
      </c>
      <c r="I1" s="165" t="s">
        <v>235</v>
      </c>
      <c r="J1" s="91"/>
      <c r="K1" s="161" t="s">
        <v>176</v>
      </c>
      <c r="L1" s="170" t="s">
        <v>173</v>
      </c>
      <c r="M1" s="165" t="s">
        <v>174</v>
      </c>
      <c r="N1" s="165" t="s">
        <v>175</v>
      </c>
      <c r="O1" s="166" t="s">
        <v>229</v>
      </c>
      <c r="P1" s="165" t="s">
        <v>225</v>
      </c>
      <c r="Q1" s="164" t="s">
        <v>226</v>
      </c>
      <c r="R1" s="162" t="s">
        <v>227</v>
      </c>
      <c r="S1" s="163" t="s">
        <v>248</v>
      </c>
      <c r="T1" s="164" t="s">
        <v>249</v>
      </c>
    </row>
    <row r="2" spans="1:20" s="78" customFormat="1" ht="18.75" customHeight="1">
      <c r="A2" s="167"/>
      <c r="B2" s="168"/>
      <c r="C2" s="79" t="s">
        <v>231</v>
      </c>
      <c r="D2" s="165"/>
      <c r="E2" s="98" t="s">
        <v>232</v>
      </c>
      <c r="F2" s="79" t="s">
        <v>233</v>
      </c>
      <c r="G2" s="169"/>
      <c r="H2" s="164"/>
      <c r="I2" s="165"/>
      <c r="J2" s="91" t="s">
        <v>234</v>
      </c>
      <c r="K2" s="161"/>
      <c r="L2" s="170"/>
      <c r="M2" s="165"/>
      <c r="N2" s="165"/>
      <c r="O2" s="166"/>
      <c r="P2" s="165"/>
      <c r="Q2" s="164"/>
      <c r="R2" s="162"/>
      <c r="S2" s="163"/>
      <c r="T2" s="164"/>
    </row>
    <row r="3" spans="1:20" s="151" customFormat="1" ht="13.5" customHeight="1">
      <c r="A3" s="143">
        <f>A2+1</f>
        <v>1</v>
      </c>
      <c r="B3" s="153" t="s">
        <v>259</v>
      </c>
      <c r="C3" s="153" t="s">
        <v>6</v>
      </c>
      <c r="D3" s="153">
        <v>1963</v>
      </c>
      <c r="E3" s="145">
        <f aca="true" t="shared" si="0" ref="E3:E34">I$160-D3</f>
        <v>42</v>
      </c>
      <c r="F3" s="144">
        <f>IF(E3&lt;16,"J",IF(C3="M",IF(E3&gt;62,"DM",0),IF(E3&gt;60,"DŽ",0)))</f>
        <v>0</v>
      </c>
      <c r="G3" s="152">
        <v>0</v>
      </c>
      <c r="H3" s="146"/>
      <c r="I3" s="144"/>
      <c r="J3" s="147">
        <f>IF(F3="J",0,IF(F3="DM",0,IF(F3="DŽ",0,IF(C3="M",20,10))))</f>
        <v>20</v>
      </c>
      <c r="K3" s="145">
        <f>J3+I3</f>
        <v>20</v>
      </c>
      <c r="L3" s="158">
        <v>10</v>
      </c>
      <c r="M3" s="144">
        <f>IF(L3+G3-K3&gt;0,L3+G3-K3,0)</f>
        <v>0</v>
      </c>
      <c r="N3" s="144">
        <f>IF(L3+G3-K3&gt;0,0,L3+G3-K3)</f>
        <v>-10</v>
      </c>
      <c r="O3" s="148"/>
      <c r="P3" s="144"/>
      <c r="Q3" s="146"/>
      <c r="R3" s="149"/>
      <c r="S3" s="150"/>
      <c r="T3" s="146"/>
    </row>
    <row r="4" spans="1:19" ht="12.75">
      <c r="A4" s="143">
        <f>A3+1</f>
        <v>2</v>
      </c>
      <c r="B4" s="33" t="s">
        <v>178</v>
      </c>
      <c r="C4" t="s">
        <v>9</v>
      </c>
      <c r="D4">
        <v>1990</v>
      </c>
      <c r="E4" s="145">
        <f t="shared" si="0"/>
        <v>15</v>
      </c>
      <c r="F4" s="144" t="str">
        <f aca="true" t="shared" si="1" ref="F4:F67">IF(E4&lt;16,"J",IF(C4="M",IF(E4&gt;62,"DM",0),IF(E4&gt;60,"DŽ",0)))</f>
        <v>J</v>
      </c>
      <c r="G4" s="133">
        <v>7</v>
      </c>
      <c r="H4" s="70"/>
      <c r="I4" s="85"/>
      <c r="J4" s="147">
        <f aca="true" t="shared" si="2" ref="J4:J67">IF(F4="J",0,IF(F4="DM",0,IF(F4="DŽ",0,IF(C4="M",20,10))))</f>
        <v>0</v>
      </c>
      <c r="K4" s="145">
        <f aca="true" t="shared" si="3" ref="K4:K67">J4+I4</f>
        <v>0</v>
      </c>
      <c r="L4" s="103"/>
      <c r="M4" s="144">
        <f aca="true" t="shared" si="4" ref="M4:M67">IF(L4+G4-K4&gt;0,L4+G4-K4,0)</f>
        <v>7</v>
      </c>
      <c r="N4" s="144">
        <f aca="true" t="shared" si="5" ref="N4:N67">IF(L4+G4-K4&gt;0,0,L4+G4-K4)</f>
        <v>0</v>
      </c>
      <c r="O4" s="55"/>
      <c r="P4" s="90"/>
      <c r="Q4" s="68"/>
      <c r="R4" s="64"/>
      <c r="S4">
        <f>IF(R4&lt;0,-R4*100,0)</f>
        <v>0</v>
      </c>
    </row>
    <row r="5" spans="1:18" ht="12.75">
      <c r="A5" s="143">
        <f>A4+1</f>
        <v>3</v>
      </c>
      <c r="B5" s="151" t="s">
        <v>260</v>
      </c>
      <c r="C5" t="s">
        <v>6</v>
      </c>
      <c r="D5">
        <v>1963</v>
      </c>
      <c r="E5" s="145">
        <f t="shared" si="0"/>
        <v>42</v>
      </c>
      <c r="F5" s="144">
        <f t="shared" si="1"/>
        <v>0</v>
      </c>
      <c r="G5" s="133">
        <v>0</v>
      </c>
      <c r="H5" s="70"/>
      <c r="I5" s="85"/>
      <c r="J5" s="147">
        <f t="shared" si="2"/>
        <v>20</v>
      </c>
      <c r="K5" s="145">
        <f t="shared" si="3"/>
        <v>20</v>
      </c>
      <c r="L5" s="103">
        <v>20</v>
      </c>
      <c r="M5" s="144">
        <f t="shared" si="4"/>
        <v>0</v>
      </c>
      <c r="N5" s="144">
        <f t="shared" si="5"/>
        <v>0</v>
      </c>
      <c r="O5" s="55"/>
      <c r="P5" s="90"/>
      <c r="Q5" s="68"/>
      <c r="R5" s="64"/>
    </row>
    <row r="6" spans="1:19" ht="12.75">
      <c r="A6" s="139">
        <f>A5+1</f>
        <v>4</v>
      </c>
      <c r="B6" s="33" t="s">
        <v>254</v>
      </c>
      <c r="C6" t="s">
        <v>9</v>
      </c>
      <c r="D6">
        <v>1992</v>
      </c>
      <c r="E6" s="145">
        <f t="shared" si="0"/>
        <v>13</v>
      </c>
      <c r="F6" s="144" t="str">
        <f t="shared" si="1"/>
        <v>J</v>
      </c>
      <c r="G6" s="133">
        <v>0</v>
      </c>
      <c r="H6" s="70"/>
      <c r="I6" s="85"/>
      <c r="J6" s="147">
        <f t="shared" si="2"/>
        <v>0</v>
      </c>
      <c r="K6" s="145">
        <f t="shared" si="3"/>
        <v>0</v>
      </c>
      <c r="L6" s="103">
        <v>5</v>
      </c>
      <c r="M6" s="144">
        <f t="shared" si="4"/>
        <v>5</v>
      </c>
      <c r="N6" s="144">
        <f t="shared" si="5"/>
        <v>0</v>
      </c>
      <c r="O6" s="63"/>
      <c r="P6" s="105"/>
      <c r="Q6" s="69"/>
      <c r="R6" s="64"/>
      <c r="S6">
        <f>IF(R6&lt;0,-R6*100,0)</f>
        <v>0</v>
      </c>
    </row>
    <row r="7" spans="1:19" ht="12.75">
      <c r="A7" s="139">
        <f>A6+1</f>
        <v>5</v>
      </c>
      <c r="B7" s="33" t="s">
        <v>4</v>
      </c>
      <c r="C7" t="s">
        <v>6</v>
      </c>
      <c r="D7">
        <v>1940</v>
      </c>
      <c r="E7" s="145">
        <f t="shared" si="0"/>
        <v>65</v>
      </c>
      <c r="F7" s="144" t="str">
        <f t="shared" si="1"/>
        <v>DM</v>
      </c>
      <c r="G7" s="133">
        <v>152</v>
      </c>
      <c r="H7" s="70"/>
      <c r="I7" s="85"/>
      <c r="J7" s="147">
        <f t="shared" si="2"/>
        <v>0</v>
      </c>
      <c r="K7" s="145">
        <f t="shared" si="3"/>
        <v>0</v>
      </c>
      <c r="L7" s="103">
        <v>45</v>
      </c>
      <c r="M7" s="144">
        <f t="shared" si="4"/>
        <v>197</v>
      </c>
      <c r="N7" s="144">
        <f t="shared" si="5"/>
        <v>0</v>
      </c>
      <c r="O7" s="63"/>
      <c r="P7" s="80"/>
      <c r="Q7" s="70"/>
      <c r="R7" s="64"/>
      <c r="S7">
        <f>IF(R7&lt;0,-R7*100,0)</f>
        <v>0</v>
      </c>
    </row>
    <row r="8" spans="1:19" ht="12.75">
      <c r="A8" s="139">
        <f aca="true" t="shared" si="6" ref="A8:A66">A7+1</f>
        <v>6</v>
      </c>
      <c r="B8" s="33" t="s">
        <v>7</v>
      </c>
      <c r="C8" t="s">
        <v>9</v>
      </c>
      <c r="D8">
        <v>1985</v>
      </c>
      <c r="E8" s="145">
        <f t="shared" si="0"/>
        <v>20</v>
      </c>
      <c r="F8" s="144">
        <f t="shared" si="1"/>
        <v>0</v>
      </c>
      <c r="G8" s="133">
        <v>0</v>
      </c>
      <c r="H8" s="70"/>
      <c r="I8" s="85"/>
      <c r="J8" s="147">
        <f t="shared" si="2"/>
        <v>10</v>
      </c>
      <c r="K8" s="145">
        <f t="shared" si="3"/>
        <v>10</v>
      </c>
      <c r="L8" s="103"/>
      <c r="M8" s="144">
        <f t="shared" si="4"/>
        <v>0</v>
      </c>
      <c r="N8" s="144">
        <f t="shared" si="5"/>
        <v>-10</v>
      </c>
      <c r="O8" s="55"/>
      <c r="P8" s="90"/>
      <c r="Q8" s="68"/>
      <c r="R8" s="64"/>
      <c r="S8">
        <f aca="true" t="shared" si="7" ref="S8:S13">IF(R8&lt;0,-R8*100,0)</f>
        <v>0</v>
      </c>
    </row>
    <row r="9" spans="1:19" ht="12.75">
      <c r="A9" s="139">
        <f t="shared" si="6"/>
        <v>7</v>
      </c>
      <c r="B9" s="33" t="s">
        <v>180</v>
      </c>
      <c r="C9" t="s">
        <v>6</v>
      </c>
      <c r="D9">
        <v>1991</v>
      </c>
      <c r="E9" s="145">
        <f t="shared" si="0"/>
        <v>14</v>
      </c>
      <c r="F9" s="144" t="str">
        <f t="shared" si="1"/>
        <v>J</v>
      </c>
      <c r="G9" s="133">
        <v>0</v>
      </c>
      <c r="H9" s="70"/>
      <c r="I9" s="85"/>
      <c r="J9" s="147">
        <f t="shared" si="2"/>
        <v>0</v>
      </c>
      <c r="K9" s="145">
        <f t="shared" si="3"/>
        <v>0</v>
      </c>
      <c r="L9" s="103"/>
      <c r="M9" s="144">
        <f t="shared" si="4"/>
        <v>0</v>
      </c>
      <c r="N9" s="144">
        <f t="shared" si="5"/>
        <v>0</v>
      </c>
      <c r="O9" s="63"/>
      <c r="P9" s="80"/>
      <c r="Q9" s="70"/>
      <c r="R9" s="64"/>
      <c r="S9">
        <f t="shared" si="7"/>
        <v>0</v>
      </c>
    </row>
    <row r="10" spans="1:19" ht="12.75">
      <c r="A10" s="139">
        <f t="shared" si="6"/>
        <v>8</v>
      </c>
      <c r="B10" s="33" t="s">
        <v>261</v>
      </c>
      <c r="C10" t="s">
        <v>6</v>
      </c>
      <c r="D10">
        <v>1997</v>
      </c>
      <c r="E10" s="145">
        <f t="shared" si="0"/>
        <v>8</v>
      </c>
      <c r="F10" s="144" t="str">
        <f t="shared" si="1"/>
        <v>J</v>
      </c>
      <c r="G10" s="133">
        <v>0</v>
      </c>
      <c r="H10" s="70"/>
      <c r="I10" s="85"/>
      <c r="J10" s="147">
        <f t="shared" si="2"/>
        <v>0</v>
      </c>
      <c r="K10" s="145">
        <f t="shared" si="3"/>
        <v>0</v>
      </c>
      <c r="L10" s="103"/>
      <c r="M10" s="144">
        <f t="shared" si="4"/>
        <v>0</v>
      </c>
      <c r="N10" s="144">
        <f t="shared" si="5"/>
        <v>0</v>
      </c>
      <c r="O10" s="63"/>
      <c r="P10" s="80"/>
      <c r="Q10" s="70"/>
      <c r="R10" s="64"/>
      <c r="S10">
        <f t="shared" si="7"/>
        <v>0</v>
      </c>
    </row>
    <row r="11" spans="1:19" ht="12.75">
      <c r="A11" s="139">
        <f t="shared" si="6"/>
        <v>9</v>
      </c>
      <c r="B11" s="33" t="s">
        <v>13</v>
      </c>
      <c r="C11" t="s">
        <v>9</v>
      </c>
      <c r="D11">
        <v>1947</v>
      </c>
      <c r="E11" s="145">
        <f t="shared" si="0"/>
        <v>58</v>
      </c>
      <c r="F11" s="144">
        <f t="shared" si="1"/>
        <v>0</v>
      </c>
      <c r="G11" s="133">
        <v>5</v>
      </c>
      <c r="H11" s="70"/>
      <c r="I11" s="85"/>
      <c r="J11" s="147">
        <f t="shared" si="2"/>
        <v>10</v>
      </c>
      <c r="K11" s="145">
        <f t="shared" si="3"/>
        <v>10</v>
      </c>
      <c r="L11" s="103">
        <v>4</v>
      </c>
      <c r="M11" s="144">
        <f t="shared" si="4"/>
        <v>0</v>
      </c>
      <c r="N11" s="144">
        <f t="shared" si="5"/>
        <v>-1</v>
      </c>
      <c r="O11" s="63"/>
      <c r="P11" s="80"/>
      <c r="Q11" s="70"/>
      <c r="R11" s="64"/>
      <c r="S11">
        <f t="shared" si="7"/>
        <v>0</v>
      </c>
    </row>
    <row r="12" spans="1:19" ht="12.75">
      <c r="A12" s="139">
        <f t="shared" si="6"/>
        <v>10</v>
      </c>
      <c r="B12" s="33" t="s">
        <v>15</v>
      </c>
      <c r="C12" t="s">
        <v>6</v>
      </c>
      <c r="D12">
        <v>1978</v>
      </c>
      <c r="E12" s="145">
        <f t="shared" si="0"/>
        <v>27</v>
      </c>
      <c r="F12" s="144">
        <f t="shared" si="1"/>
        <v>0</v>
      </c>
      <c r="G12" s="133">
        <v>130</v>
      </c>
      <c r="H12" s="70"/>
      <c r="I12" s="85"/>
      <c r="J12" s="147">
        <f t="shared" si="2"/>
        <v>20</v>
      </c>
      <c r="K12" s="145">
        <f t="shared" si="3"/>
        <v>20</v>
      </c>
      <c r="L12" s="103">
        <v>26</v>
      </c>
      <c r="M12" s="144">
        <f t="shared" si="4"/>
        <v>136</v>
      </c>
      <c r="N12" s="144">
        <f t="shared" si="5"/>
        <v>0</v>
      </c>
      <c r="O12" s="63"/>
      <c r="P12" s="105"/>
      <c r="Q12" s="69"/>
      <c r="R12" s="64"/>
      <c r="S12">
        <f t="shared" si="7"/>
        <v>0</v>
      </c>
    </row>
    <row r="13" spans="1:19" ht="12.75">
      <c r="A13" s="139">
        <f t="shared" si="6"/>
        <v>11</v>
      </c>
      <c r="B13" s="33" t="s">
        <v>17</v>
      </c>
      <c r="C13" t="s">
        <v>6</v>
      </c>
      <c r="D13">
        <v>1974</v>
      </c>
      <c r="E13" s="145">
        <f t="shared" si="0"/>
        <v>31</v>
      </c>
      <c r="F13" s="144">
        <f t="shared" si="1"/>
        <v>0</v>
      </c>
      <c r="G13" s="133">
        <v>41</v>
      </c>
      <c r="H13" s="70"/>
      <c r="I13" s="85"/>
      <c r="J13" s="147">
        <f t="shared" si="2"/>
        <v>20</v>
      </c>
      <c r="K13" s="145">
        <f t="shared" si="3"/>
        <v>20</v>
      </c>
      <c r="L13" s="103">
        <v>14</v>
      </c>
      <c r="M13" s="144">
        <f t="shared" si="4"/>
        <v>35</v>
      </c>
      <c r="N13" s="144">
        <f t="shared" si="5"/>
        <v>0</v>
      </c>
      <c r="O13" s="63"/>
      <c r="P13" s="80"/>
      <c r="Q13" s="70"/>
      <c r="R13" s="64"/>
      <c r="S13">
        <f t="shared" si="7"/>
        <v>0</v>
      </c>
    </row>
    <row r="14" spans="1:19" ht="12.75">
      <c r="A14" s="139">
        <f>A13+1</f>
        <v>12</v>
      </c>
      <c r="B14" s="33" t="s">
        <v>19</v>
      </c>
      <c r="C14" t="s">
        <v>6</v>
      </c>
      <c r="D14">
        <v>1941</v>
      </c>
      <c r="E14" s="145">
        <f t="shared" si="0"/>
        <v>64</v>
      </c>
      <c r="F14" s="144" t="str">
        <f t="shared" si="1"/>
        <v>DM</v>
      </c>
      <c r="G14" s="133">
        <v>151</v>
      </c>
      <c r="H14" s="70"/>
      <c r="I14" s="85"/>
      <c r="J14" s="147">
        <f t="shared" si="2"/>
        <v>0</v>
      </c>
      <c r="K14" s="145">
        <f t="shared" si="3"/>
        <v>0</v>
      </c>
      <c r="L14" s="103">
        <v>30</v>
      </c>
      <c r="M14" s="144">
        <f t="shared" si="4"/>
        <v>181</v>
      </c>
      <c r="N14" s="144">
        <f t="shared" si="5"/>
        <v>0</v>
      </c>
      <c r="O14" s="63"/>
      <c r="P14" s="80"/>
      <c r="Q14" s="70"/>
      <c r="R14" s="64"/>
      <c r="S14" s="33"/>
    </row>
    <row r="15" spans="1:19" ht="12.75">
      <c r="A15" s="139">
        <f t="shared" si="6"/>
        <v>13</v>
      </c>
      <c r="B15" s="33" t="s">
        <v>182</v>
      </c>
      <c r="C15" t="s">
        <v>6</v>
      </c>
      <c r="D15">
        <v>1929</v>
      </c>
      <c r="E15" s="145">
        <f t="shared" si="0"/>
        <v>76</v>
      </c>
      <c r="F15" s="144" t="str">
        <f t="shared" si="1"/>
        <v>DM</v>
      </c>
      <c r="G15" s="133">
        <v>2</v>
      </c>
      <c r="H15" s="70"/>
      <c r="I15" s="85"/>
      <c r="J15" s="147">
        <f t="shared" si="2"/>
        <v>0</v>
      </c>
      <c r="K15" s="145">
        <f t="shared" si="3"/>
        <v>0</v>
      </c>
      <c r="L15" s="103"/>
      <c r="M15" s="144">
        <f t="shared" si="4"/>
        <v>2</v>
      </c>
      <c r="N15" s="144">
        <f t="shared" si="5"/>
        <v>0</v>
      </c>
      <c r="O15" s="63"/>
      <c r="P15" s="80"/>
      <c r="Q15" s="70"/>
      <c r="R15" s="64"/>
      <c r="S15">
        <f aca="true" t="shared" si="8" ref="S15:S28">IF(R15&lt;0,-R15*100,0)</f>
        <v>0</v>
      </c>
    </row>
    <row r="16" spans="1:19" ht="12.75">
      <c r="A16" s="139">
        <f t="shared" si="6"/>
        <v>14</v>
      </c>
      <c r="B16" s="33" t="s">
        <v>22</v>
      </c>
      <c r="C16" t="s">
        <v>9</v>
      </c>
      <c r="D16">
        <v>1943</v>
      </c>
      <c r="E16" s="145">
        <f t="shared" si="0"/>
        <v>62</v>
      </c>
      <c r="F16" s="144" t="str">
        <f t="shared" si="1"/>
        <v>DŽ</v>
      </c>
      <c r="G16" s="133">
        <v>24</v>
      </c>
      <c r="H16" s="70"/>
      <c r="I16" s="85"/>
      <c r="J16" s="147">
        <f t="shared" si="2"/>
        <v>0</v>
      </c>
      <c r="K16" s="145">
        <f t="shared" si="3"/>
        <v>0</v>
      </c>
      <c r="L16" s="103"/>
      <c r="M16" s="144">
        <f t="shared" si="4"/>
        <v>24</v>
      </c>
      <c r="N16" s="144">
        <f t="shared" si="5"/>
        <v>0</v>
      </c>
      <c r="O16" s="63"/>
      <c r="P16" s="80"/>
      <c r="Q16" s="70"/>
      <c r="R16" s="64"/>
      <c r="S16">
        <f t="shared" si="8"/>
        <v>0</v>
      </c>
    </row>
    <row r="17" spans="1:19" ht="12.75">
      <c r="A17" s="139">
        <f t="shared" si="6"/>
        <v>15</v>
      </c>
      <c r="B17" s="33" t="s">
        <v>24</v>
      </c>
      <c r="C17" t="s">
        <v>6</v>
      </c>
      <c r="D17">
        <v>1941</v>
      </c>
      <c r="E17" s="145">
        <f t="shared" si="0"/>
        <v>64</v>
      </c>
      <c r="F17" s="144" t="str">
        <f t="shared" si="1"/>
        <v>DM</v>
      </c>
      <c r="G17" s="133">
        <v>10</v>
      </c>
      <c r="H17" s="70"/>
      <c r="I17" s="85"/>
      <c r="J17" s="147">
        <f t="shared" si="2"/>
        <v>0</v>
      </c>
      <c r="K17" s="145">
        <f t="shared" si="3"/>
        <v>0</v>
      </c>
      <c r="L17" s="103">
        <v>10</v>
      </c>
      <c r="M17" s="144">
        <f t="shared" si="4"/>
        <v>20</v>
      </c>
      <c r="N17" s="144">
        <f t="shared" si="5"/>
        <v>0</v>
      </c>
      <c r="O17" s="63"/>
      <c r="P17" s="80"/>
      <c r="Q17" s="70"/>
      <c r="R17" s="64"/>
      <c r="S17">
        <f t="shared" si="8"/>
        <v>0</v>
      </c>
    </row>
    <row r="18" spans="1:19" ht="12.75">
      <c r="A18" s="139">
        <f t="shared" si="6"/>
        <v>16</v>
      </c>
      <c r="B18" s="33" t="s">
        <v>183</v>
      </c>
      <c r="C18" t="s">
        <v>6</v>
      </c>
      <c r="D18">
        <v>1947</v>
      </c>
      <c r="E18" s="145">
        <f t="shared" si="0"/>
        <v>58</v>
      </c>
      <c r="F18" s="144">
        <f t="shared" si="1"/>
        <v>0</v>
      </c>
      <c r="G18" s="133">
        <v>2</v>
      </c>
      <c r="H18" s="70"/>
      <c r="I18" s="85"/>
      <c r="J18" s="147">
        <f t="shared" si="2"/>
        <v>20</v>
      </c>
      <c r="K18" s="145">
        <f t="shared" si="3"/>
        <v>20</v>
      </c>
      <c r="L18" s="103">
        <v>10</v>
      </c>
      <c r="M18" s="144">
        <f t="shared" si="4"/>
        <v>0</v>
      </c>
      <c r="N18" s="144">
        <f t="shared" si="5"/>
        <v>-8</v>
      </c>
      <c r="O18" s="63"/>
      <c r="P18" s="80"/>
      <c r="Q18" s="70"/>
      <c r="R18" s="64"/>
      <c r="S18">
        <f t="shared" si="8"/>
        <v>0</v>
      </c>
    </row>
    <row r="19" spans="1:19" ht="12.75">
      <c r="A19" s="139">
        <f t="shared" si="6"/>
        <v>17</v>
      </c>
      <c r="B19" s="33" t="s">
        <v>25</v>
      </c>
      <c r="C19" t="s">
        <v>6</v>
      </c>
      <c r="D19">
        <v>1950</v>
      </c>
      <c r="E19" s="145">
        <f t="shared" si="0"/>
        <v>55</v>
      </c>
      <c r="F19" s="144">
        <f t="shared" si="1"/>
        <v>0</v>
      </c>
      <c r="G19" s="133">
        <v>76</v>
      </c>
      <c r="H19" s="70"/>
      <c r="I19" s="85"/>
      <c r="J19" s="147">
        <f t="shared" si="2"/>
        <v>20</v>
      </c>
      <c r="K19" s="145">
        <f t="shared" si="3"/>
        <v>20</v>
      </c>
      <c r="L19" s="103">
        <v>20</v>
      </c>
      <c r="M19" s="144">
        <f t="shared" si="4"/>
        <v>76</v>
      </c>
      <c r="N19" s="144">
        <f t="shared" si="5"/>
        <v>0</v>
      </c>
      <c r="O19" s="63"/>
      <c r="P19" s="80"/>
      <c r="Q19" s="70"/>
      <c r="R19" s="64"/>
      <c r="S19">
        <f t="shared" si="8"/>
        <v>0</v>
      </c>
    </row>
    <row r="20" spans="1:19" ht="12.75">
      <c r="A20" s="139">
        <f t="shared" si="6"/>
        <v>18</v>
      </c>
      <c r="B20" s="33" t="s">
        <v>27</v>
      </c>
      <c r="C20" t="s">
        <v>9</v>
      </c>
      <c r="D20">
        <v>1979</v>
      </c>
      <c r="E20" s="145">
        <f t="shared" si="0"/>
        <v>26</v>
      </c>
      <c r="F20" s="144">
        <f t="shared" si="1"/>
        <v>0</v>
      </c>
      <c r="G20" s="133">
        <v>65</v>
      </c>
      <c r="H20" s="70"/>
      <c r="I20" s="85"/>
      <c r="J20" s="147">
        <f t="shared" si="2"/>
        <v>10</v>
      </c>
      <c r="K20" s="145">
        <f t="shared" si="3"/>
        <v>10</v>
      </c>
      <c r="L20" s="135">
        <v>27.5</v>
      </c>
      <c r="M20" s="144">
        <f t="shared" si="4"/>
        <v>82.5</v>
      </c>
      <c r="N20" s="144">
        <f t="shared" si="5"/>
        <v>0</v>
      </c>
      <c r="O20" s="63"/>
      <c r="P20" s="80"/>
      <c r="Q20" s="70"/>
      <c r="R20" s="64"/>
      <c r="S20">
        <f t="shared" si="8"/>
        <v>0</v>
      </c>
    </row>
    <row r="21" spans="1:19" ht="12.75">
      <c r="A21" s="139">
        <f t="shared" si="6"/>
        <v>19</v>
      </c>
      <c r="B21" s="33" t="s">
        <v>29</v>
      </c>
      <c r="C21" t="s">
        <v>9</v>
      </c>
      <c r="D21">
        <v>1979</v>
      </c>
      <c r="E21" s="145">
        <f t="shared" si="0"/>
        <v>26</v>
      </c>
      <c r="F21" s="144">
        <f t="shared" si="1"/>
        <v>0</v>
      </c>
      <c r="G21" s="133">
        <v>110</v>
      </c>
      <c r="H21" s="70"/>
      <c r="I21" s="85"/>
      <c r="J21" s="147">
        <f t="shared" si="2"/>
        <v>10</v>
      </c>
      <c r="K21" s="145">
        <f t="shared" si="3"/>
        <v>10</v>
      </c>
      <c r="L21" s="135">
        <v>35</v>
      </c>
      <c r="M21" s="144">
        <f t="shared" si="4"/>
        <v>135</v>
      </c>
      <c r="N21" s="144">
        <f t="shared" si="5"/>
        <v>0</v>
      </c>
      <c r="O21" s="63"/>
      <c r="P21" s="80"/>
      <c r="Q21" s="70"/>
      <c r="R21" s="64"/>
      <c r="S21">
        <f t="shared" si="8"/>
        <v>0</v>
      </c>
    </row>
    <row r="22" spans="1:19" ht="12.75">
      <c r="A22" s="139">
        <f t="shared" si="6"/>
        <v>20</v>
      </c>
      <c r="B22" s="33" t="s">
        <v>30</v>
      </c>
      <c r="C22" t="s">
        <v>6</v>
      </c>
      <c r="D22">
        <v>1937</v>
      </c>
      <c r="E22" s="145">
        <f t="shared" si="0"/>
        <v>68</v>
      </c>
      <c r="F22" s="144" t="str">
        <f t="shared" si="1"/>
        <v>DM</v>
      </c>
      <c r="G22" s="133">
        <v>3</v>
      </c>
      <c r="H22" s="70"/>
      <c r="I22" s="85"/>
      <c r="J22" s="147">
        <f t="shared" si="2"/>
        <v>0</v>
      </c>
      <c r="K22" s="145">
        <f t="shared" si="3"/>
        <v>0</v>
      </c>
      <c r="L22" s="103"/>
      <c r="M22" s="144">
        <f t="shared" si="4"/>
        <v>3</v>
      </c>
      <c r="N22" s="144">
        <f t="shared" si="5"/>
        <v>0</v>
      </c>
      <c r="O22" s="63"/>
      <c r="P22" s="80"/>
      <c r="Q22" s="70"/>
      <c r="R22" s="64"/>
      <c r="S22">
        <f t="shared" si="8"/>
        <v>0</v>
      </c>
    </row>
    <row r="23" spans="1:19" ht="12.75">
      <c r="A23" s="139">
        <f t="shared" si="6"/>
        <v>21</v>
      </c>
      <c r="B23" s="33" t="s">
        <v>32</v>
      </c>
      <c r="C23" t="s">
        <v>6</v>
      </c>
      <c r="D23">
        <v>1979</v>
      </c>
      <c r="E23" s="145">
        <f t="shared" si="0"/>
        <v>26</v>
      </c>
      <c r="F23" s="144">
        <f t="shared" si="1"/>
        <v>0</v>
      </c>
      <c r="G23" s="133">
        <v>3</v>
      </c>
      <c r="H23" s="70"/>
      <c r="I23" s="85"/>
      <c r="J23" s="147">
        <f t="shared" si="2"/>
        <v>20</v>
      </c>
      <c r="K23" s="145">
        <f t="shared" si="3"/>
        <v>20</v>
      </c>
      <c r="L23" s="103">
        <v>24</v>
      </c>
      <c r="M23" s="144">
        <f t="shared" si="4"/>
        <v>7</v>
      </c>
      <c r="N23" s="144">
        <f t="shared" si="5"/>
        <v>0</v>
      </c>
      <c r="O23" s="63"/>
      <c r="P23" s="105"/>
      <c r="Q23" s="69"/>
      <c r="R23" s="64"/>
      <c r="S23">
        <f t="shared" si="8"/>
        <v>0</v>
      </c>
    </row>
    <row r="24" spans="1:19" ht="12.75">
      <c r="A24" s="139">
        <f t="shared" si="6"/>
        <v>22</v>
      </c>
      <c r="B24" s="33" t="s">
        <v>184</v>
      </c>
      <c r="C24" t="s">
        <v>6</v>
      </c>
      <c r="D24">
        <v>1920</v>
      </c>
      <c r="E24" s="145">
        <f t="shared" si="0"/>
        <v>85</v>
      </c>
      <c r="F24" s="144" t="str">
        <f t="shared" si="1"/>
        <v>DM</v>
      </c>
      <c r="G24" s="133">
        <v>0</v>
      </c>
      <c r="H24" s="70"/>
      <c r="I24" s="85"/>
      <c r="J24" s="147">
        <f t="shared" si="2"/>
        <v>0</v>
      </c>
      <c r="K24" s="145">
        <f t="shared" si="3"/>
        <v>0</v>
      </c>
      <c r="L24" s="103"/>
      <c r="M24" s="144">
        <f t="shared" si="4"/>
        <v>0</v>
      </c>
      <c r="N24" s="144">
        <f t="shared" si="5"/>
        <v>0</v>
      </c>
      <c r="O24" s="63"/>
      <c r="P24" s="80"/>
      <c r="Q24" s="70"/>
      <c r="R24" s="64"/>
      <c r="S24">
        <f t="shared" si="8"/>
        <v>0</v>
      </c>
    </row>
    <row r="25" spans="1:19" ht="12.75">
      <c r="A25" s="139">
        <f>A24+1</f>
        <v>23</v>
      </c>
      <c r="B25" s="33" t="s">
        <v>185</v>
      </c>
      <c r="C25" t="s">
        <v>9</v>
      </c>
      <c r="D25">
        <v>1921</v>
      </c>
      <c r="E25" s="145">
        <f t="shared" si="0"/>
        <v>84</v>
      </c>
      <c r="F25" s="144" t="str">
        <f t="shared" si="1"/>
        <v>DŽ</v>
      </c>
      <c r="G25" s="133">
        <v>0</v>
      </c>
      <c r="H25" s="70"/>
      <c r="I25" s="85"/>
      <c r="J25" s="147">
        <f t="shared" si="2"/>
        <v>0</v>
      </c>
      <c r="K25" s="145">
        <f t="shared" si="3"/>
        <v>0</v>
      </c>
      <c r="L25" s="103"/>
      <c r="M25" s="144">
        <f t="shared" si="4"/>
        <v>0</v>
      </c>
      <c r="N25" s="144">
        <f t="shared" si="5"/>
        <v>0</v>
      </c>
      <c r="O25" s="63"/>
      <c r="P25" s="80"/>
      <c r="Q25" s="70"/>
      <c r="R25" s="64"/>
      <c r="S25">
        <f t="shared" si="8"/>
        <v>0</v>
      </c>
    </row>
    <row r="26" spans="1:19" ht="12.75">
      <c r="A26" s="139">
        <f t="shared" si="6"/>
        <v>24</v>
      </c>
      <c r="B26" s="33" t="s">
        <v>186</v>
      </c>
      <c r="C26" t="s">
        <v>6</v>
      </c>
      <c r="D26">
        <v>1945</v>
      </c>
      <c r="E26" s="145">
        <f t="shared" si="0"/>
        <v>60</v>
      </c>
      <c r="F26" s="144">
        <f t="shared" si="1"/>
        <v>0</v>
      </c>
      <c r="G26" s="133">
        <v>0</v>
      </c>
      <c r="H26" s="70"/>
      <c r="I26" s="85"/>
      <c r="J26" s="147">
        <f t="shared" si="2"/>
        <v>20</v>
      </c>
      <c r="K26" s="145">
        <f t="shared" si="3"/>
        <v>20</v>
      </c>
      <c r="L26" s="103"/>
      <c r="M26" s="144">
        <f t="shared" si="4"/>
        <v>0</v>
      </c>
      <c r="N26" s="144">
        <f t="shared" si="5"/>
        <v>-20</v>
      </c>
      <c r="O26" s="63"/>
      <c r="P26" s="80"/>
      <c r="Q26" s="70"/>
      <c r="R26" s="64"/>
      <c r="S26">
        <f t="shared" si="8"/>
        <v>0</v>
      </c>
    </row>
    <row r="27" spans="1:19" ht="12.75">
      <c r="A27" s="139">
        <f t="shared" si="6"/>
        <v>25</v>
      </c>
      <c r="B27" s="33" t="s">
        <v>188</v>
      </c>
      <c r="C27" t="s">
        <v>9</v>
      </c>
      <c r="D27">
        <v>1934</v>
      </c>
      <c r="E27" s="145">
        <f t="shared" si="0"/>
        <v>71</v>
      </c>
      <c r="F27" s="144" t="str">
        <f t="shared" si="1"/>
        <v>DŽ</v>
      </c>
      <c r="G27" s="133">
        <v>0</v>
      </c>
      <c r="H27" s="70"/>
      <c r="I27" s="85"/>
      <c r="J27" s="147">
        <f t="shared" si="2"/>
        <v>0</v>
      </c>
      <c r="K27" s="145">
        <f t="shared" si="3"/>
        <v>0</v>
      </c>
      <c r="L27" s="103"/>
      <c r="M27" s="144">
        <f t="shared" si="4"/>
        <v>0</v>
      </c>
      <c r="N27" s="144">
        <f t="shared" si="5"/>
        <v>0</v>
      </c>
      <c r="O27" s="63"/>
      <c r="P27" s="80"/>
      <c r="Q27" s="70"/>
      <c r="R27" s="64"/>
      <c r="S27">
        <f t="shared" si="8"/>
        <v>0</v>
      </c>
    </row>
    <row r="28" spans="1:19" ht="12.75">
      <c r="A28" s="139">
        <f t="shared" si="6"/>
        <v>26</v>
      </c>
      <c r="B28" s="33" t="s">
        <v>35</v>
      </c>
      <c r="C28" t="s">
        <v>6</v>
      </c>
      <c r="D28">
        <v>1971</v>
      </c>
      <c r="E28" s="145">
        <f t="shared" si="0"/>
        <v>34</v>
      </c>
      <c r="F28" s="144">
        <f t="shared" si="1"/>
        <v>0</v>
      </c>
      <c r="G28" s="133">
        <v>0</v>
      </c>
      <c r="H28" s="70"/>
      <c r="I28" s="85"/>
      <c r="J28" s="147">
        <f t="shared" si="2"/>
        <v>20</v>
      </c>
      <c r="K28" s="145">
        <f t="shared" si="3"/>
        <v>20</v>
      </c>
      <c r="L28" s="103">
        <v>6</v>
      </c>
      <c r="M28" s="144">
        <f t="shared" si="4"/>
        <v>0</v>
      </c>
      <c r="N28" s="144">
        <f t="shared" si="5"/>
        <v>-14</v>
      </c>
      <c r="O28" s="63"/>
      <c r="P28" s="80"/>
      <c r="Q28" s="70"/>
      <c r="R28" s="64"/>
      <c r="S28">
        <f t="shared" si="8"/>
        <v>0</v>
      </c>
    </row>
    <row r="29" spans="1:19" ht="12.75">
      <c r="A29" s="139">
        <f t="shared" si="6"/>
        <v>27</v>
      </c>
      <c r="B29" s="33" t="s">
        <v>38</v>
      </c>
      <c r="C29" t="s">
        <v>6</v>
      </c>
      <c r="D29">
        <v>1944</v>
      </c>
      <c r="E29" s="145">
        <f t="shared" si="0"/>
        <v>61</v>
      </c>
      <c r="F29" s="144">
        <f t="shared" si="1"/>
        <v>0</v>
      </c>
      <c r="G29" s="133">
        <v>0</v>
      </c>
      <c r="H29" s="70"/>
      <c r="I29" s="85"/>
      <c r="J29" s="147">
        <f t="shared" si="2"/>
        <v>20</v>
      </c>
      <c r="K29" s="145">
        <f t="shared" si="3"/>
        <v>20</v>
      </c>
      <c r="L29" s="103">
        <v>4</v>
      </c>
      <c r="M29" s="144">
        <f t="shared" si="4"/>
        <v>0</v>
      </c>
      <c r="N29" s="144">
        <f t="shared" si="5"/>
        <v>-16</v>
      </c>
      <c r="O29" s="63"/>
      <c r="P29" s="80"/>
      <c r="Q29" s="70"/>
      <c r="R29" s="64"/>
      <c r="S29" s="33"/>
    </row>
    <row r="30" spans="1:19" ht="12.75">
      <c r="A30" s="139">
        <f t="shared" si="6"/>
        <v>28</v>
      </c>
      <c r="B30" s="33" t="s">
        <v>262</v>
      </c>
      <c r="C30" t="s">
        <v>9</v>
      </c>
      <c r="D30">
        <v>1977</v>
      </c>
      <c r="E30" s="145">
        <f t="shared" si="0"/>
        <v>28</v>
      </c>
      <c r="F30" s="144">
        <f t="shared" si="1"/>
        <v>0</v>
      </c>
      <c r="G30" s="133">
        <v>0</v>
      </c>
      <c r="H30" s="70"/>
      <c r="I30" s="85"/>
      <c r="J30" s="147">
        <f t="shared" si="2"/>
        <v>10</v>
      </c>
      <c r="K30" s="145">
        <f t="shared" si="3"/>
        <v>10</v>
      </c>
      <c r="L30" s="103"/>
      <c r="M30" s="144">
        <f t="shared" si="4"/>
        <v>0</v>
      </c>
      <c r="N30" s="144">
        <f t="shared" si="5"/>
        <v>-10</v>
      </c>
      <c r="O30" s="63"/>
      <c r="P30" s="80"/>
      <c r="Q30" s="77"/>
      <c r="R30" s="64"/>
      <c r="S30">
        <f aca="true" t="shared" si="9" ref="S30:S70">IF(R30&lt;0,-R30*100,0)</f>
        <v>0</v>
      </c>
    </row>
    <row r="31" spans="1:19" ht="12.75">
      <c r="A31" s="139">
        <f t="shared" si="6"/>
        <v>29</v>
      </c>
      <c r="B31" s="33" t="s">
        <v>39</v>
      </c>
      <c r="C31" t="s">
        <v>6</v>
      </c>
      <c r="D31">
        <v>1943</v>
      </c>
      <c r="E31" s="145">
        <f t="shared" si="0"/>
        <v>62</v>
      </c>
      <c r="F31" s="144">
        <f t="shared" si="1"/>
        <v>0</v>
      </c>
      <c r="G31" s="133">
        <v>0</v>
      </c>
      <c r="H31" s="70"/>
      <c r="I31" s="85"/>
      <c r="J31" s="147">
        <f t="shared" si="2"/>
        <v>20</v>
      </c>
      <c r="K31" s="145">
        <f t="shared" si="3"/>
        <v>20</v>
      </c>
      <c r="L31" s="103"/>
      <c r="M31" s="144">
        <f t="shared" si="4"/>
        <v>0</v>
      </c>
      <c r="N31" s="144">
        <f t="shared" si="5"/>
        <v>-20</v>
      </c>
      <c r="O31" s="63"/>
      <c r="P31" s="80"/>
      <c r="Q31" s="70"/>
      <c r="R31" s="64"/>
      <c r="S31">
        <f t="shared" si="9"/>
        <v>0</v>
      </c>
    </row>
    <row r="32" spans="1:19" ht="12.75">
      <c r="A32" s="139">
        <f t="shared" si="6"/>
        <v>30</v>
      </c>
      <c r="B32" s="33" t="s">
        <v>286</v>
      </c>
      <c r="C32" t="s">
        <v>6</v>
      </c>
      <c r="D32">
        <v>1946</v>
      </c>
      <c r="E32" s="145">
        <f t="shared" si="0"/>
        <v>59</v>
      </c>
      <c r="F32" s="144">
        <f t="shared" si="1"/>
        <v>0</v>
      </c>
      <c r="G32" s="133">
        <v>4</v>
      </c>
      <c r="H32" s="70"/>
      <c r="I32" s="85"/>
      <c r="J32" s="147">
        <f t="shared" si="2"/>
        <v>20</v>
      </c>
      <c r="K32" s="145">
        <f t="shared" si="3"/>
        <v>20</v>
      </c>
      <c r="L32" s="103">
        <v>11</v>
      </c>
      <c r="M32" s="144">
        <f t="shared" si="4"/>
        <v>0</v>
      </c>
      <c r="N32" s="144">
        <f t="shared" si="5"/>
        <v>-5</v>
      </c>
      <c r="O32" s="63"/>
      <c r="P32" s="80"/>
      <c r="Q32" s="70"/>
      <c r="R32" s="64"/>
      <c r="S32">
        <f t="shared" si="9"/>
        <v>0</v>
      </c>
    </row>
    <row r="33" spans="1:19" ht="12.75">
      <c r="A33" s="139">
        <f t="shared" si="6"/>
        <v>31</v>
      </c>
      <c r="B33" s="33" t="s">
        <v>40</v>
      </c>
      <c r="C33" t="s">
        <v>6</v>
      </c>
      <c r="D33">
        <v>1985</v>
      </c>
      <c r="E33" s="145">
        <f t="shared" si="0"/>
        <v>20</v>
      </c>
      <c r="F33" s="144">
        <f t="shared" si="1"/>
        <v>0</v>
      </c>
      <c r="G33" s="133">
        <v>0</v>
      </c>
      <c r="H33" s="70"/>
      <c r="I33" s="85"/>
      <c r="J33" s="147">
        <f t="shared" si="2"/>
        <v>20</v>
      </c>
      <c r="K33" s="145">
        <f t="shared" si="3"/>
        <v>20</v>
      </c>
      <c r="L33" s="103">
        <v>8</v>
      </c>
      <c r="M33" s="144">
        <f t="shared" si="4"/>
        <v>0</v>
      </c>
      <c r="N33" s="144">
        <f t="shared" si="5"/>
        <v>-12</v>
      </c>
      <c r="O33" s="63"/>
      <c r="P33" s="80"/>
      <c r="Q33" s="70"/>
      <c r="R33" s="64"/>
      <c r="S33">
        <f t="shared" si="9"/>
        <v>0</v>
      </c>
    </row>
    <row r="34" spans="1:19" ht="12.75">
      <c r="A34" s="139">
        <f t="shared" si="6"/>
        <v>32</v>
      </c>
      <c r="B34" s="33" t="s">
        <v>43</v>
      </c>
      <c r="C34" s="155" t="s">
        <v>6</v>
      </c>
      <c r="D34">
        <v>1967</v>
      </c>
      <c r="E34" s="145">
        <f t="shared" si="0"/>
        <v>38</v>
      </c>
      <c r="F34" s="144">
        <f t="shared" si="1"/>
        <v>0</v>
      </c>
      <c r="G34" s="133">
        <v>0</v>
      </c>
      <c r="H34" s="70"/>
      <c r="I34" s="85"/>
      <c r="J34" s="147">
        <f t="shared" si="2"/>
        <v>20</v>
      </c>
      <c r="K34" s="145">
        <f t="shared" si="3"/>
        <v>20</v>
      </c>
      <c r="L34" s="103">
        <v>6</v>
      </c>
      <c r="M34" s="144">
        <f t="shared" si="4"/>
        <v>0</v>
      </c>
      <c r="N34" s="144">
        <f t="shared" si="5"/>
        <v>-14</v>
      </c>
      <c r="O34" s="63"/>
      <c r="P34" s="80"/>
      <c r="Q34" s="70"/>
      <c r="R34" s="64"/>
      <c r="S34">
        <f t="shared" si="9"/>
        <v>0</v>
      </c>
    </row>
    <row r="35" spans="1:19" ht="12.75">
      <c r="A35" s="139">
        <f t="shared" si="6"/>
        <v>33</v>
      </c>
      <c r="B35" s="33" t="s">
        <v>44</v>
      </c>
      <c r="C35" t="s">
        <v>9</v>
      </c>
      <c r="D35">
        <v>1985</v>
      </c>
      <c r="E35" s="145">
        <f aca="true" t="shared" si="10" ref="E35:E66">I$160-D35</f>
        <v>20</v>
      </c>
      <c r="F35" s="144">
        <f t="shared" si="1"/>
        <v>0</v>
      </c>
      <c r="G35" s="133">
        <v>0</v>
      </c>
      <c r="H35" s="70"/>
      <c r="I35" s="85"/>
      <c r="J35" s="147">
        <f t="shared" si="2"/>
        <v>10</v>
      </c>
      <c r="K35" s="145">
        <f t="shared" si="3"/>
        <v>10</v>
      </c>
      <c r="L35" s="103"/>
      <c r="M35" s="144">
        <f t="shared" si="4"/>
        <v>0</v>
      </c>
      <c r="N35" s="144">
        <f t="shared" si="5"/>
        <v>-10</v>
      </c>
      <c r="O35" s="63"/>
      <c r="P35" s="80"/>
      <c r="Q35" s="70"/>
      <c r="R35" s="64"/>
      <c r="S35">
        <f t="shared" si="9"/>
        <v>0</v>
      </c>
    </row>
    <row r="36" spans="1:19" ht="12.75">
      <c r="A36" s="139">
        <f t="shared" si="6"/>
        <v>34</v>
      </c>
      <c r="B36" s="33" t="s">
        <v>45</v>
      </c>
      <c r="C36" t="s">
        <v>6</v>
      </c>
      <c r="D36">
        <v>1951</v>
      </c>
      <c r="E36" s="145">
        <f t="shared" si="10"/>
        <v>54</v>
      </c>
      <c r="F36" s="144">
        <f t="shared" si="1"/>
        <v>0</v>
      </c>
      <c r="G36" s="133">
        <v>0</v>
      </c>
      <c r="H36" s="70"/>
      <c r="I36" s="85"/>
      <c r="J36" s="147">
        <f t="shared" si="2"/>
        <v>20</v>
      </c>
      <c r="K36" s="145">
        <f t="shared" si="3"/>
        <v>20</v>
      </c>
      <c r="L36" s="103">
        <v>40</v>
      </c>
      <c r="M36" s="144">
        <f t="shared" si="4"/>
        <v>20</v>
      </c>
      <c r="N36" s="144">
        <f t="shared" si="5"/>
        <v>0</v>
      </c>
      <c r="O36" s="63"/>
      <c r="P36" s="80"/>
      <c r="Q36" s="70"/>
      <c r="R36" s="64"/>
      <c r="S36">
        <f t="shared" si="9"/>
        <v>0</v>
      </c>
    </row>
    <row r="37" spans="1:19" ht="12.75">
      <c r="A37" s="139">
        <f t="shared" si="6"/>
        <v>35</v>
      </c>
      <c r="B37" s="33" t="s">
        <v>48</v>
      </c>
      <c r="C37" t="s">
        <v>6</v>
      </c>
      <c r="D37">
        <v>1944</v>
      </c>
      <c r="E37" s="145">
        <f t="shared" si="10"/>
        <v>61</v>
      </c>
      <c r="F37" s="144">
        <f t="shared" si="1"/>
        <v>0</v>
      </c>
      <c r="G37" s="133">
        <v>0</v>
      </c>
      <c r="H37" s="70"/>
      <c r="I37" s="85"/>
      <c r="J37" s="147">
        <f t="shared" si="2"/>
        <v>20</v>
      </c>
      <c r="K37" s="145">
        <f t="shared" si="3"/>
        <v>20</v>
      </c>
      <c r="L37" s="103">
        <v>16</v>
      </c>
      <c r="M37" s="144">
        <f t="shared" si="4"/>
        <v>0</v>
      </c>
      <c r="N37" s="144">
        <f t="shared" si="5"/>
        <v>-4</v>
      </c>
      <c r="O37" s="63"/>
      <c r="P37" s="80"/>
      <c r="Q37" s="70"/>
      <c r="R37" s="64"/>
      <c r="S37">
        <f t="shared" si="9"/>
        <v>0</v>
      </c>
    </row>
    <row r="38" spans="1:19" ht="12.75">
      <c r="A38" s="139">
        <f t="shared" si="6"/>
        <v>36</v>
      </c>
      <c r="B38" s="33" t="s">
        <v>287</v>
      </c>
      <c r="C38" t="s">
        <v>6</v>
      </c>
      <c r="D38">
        <v>1973</v>
      </c>
      <c r="E38" s="145">
        <f t="shared" si="10"/>
        <v>32</v>
      </c>
      <c r="F38" s="144">
        <f t="shared" si="1"/>
        <v>0</v>
      </c>
      <c r="G38" s="133">
        <v>24</v>
      </c>
      <c r="H38" s="70"/>
      <c r="I38" s="85"/>
      <c r="J38" s="147">
        <f t="shared" si="2"/>
        <v>20</v>
      </c>
      <c r="K38" s="145">
        <f t="shared" si="3"/>
        <v>20</v>
      </c>
      <c r="L38" s="103"/>
      <c r="M38" s="144">
        <f t="shared" si="4"/>
        <v>4</v>
      </c>
      <c r="N38" s="144">
        <f t="shared" si="5"/>
        <v>0</v>
      </c>
      <c r="O38" s="63"/>
      <c r="P38" s="80"/>
      <c r="Q38" s="70"/>
      <c r="R38" s="64"/>
      <c r="S38">
        <f t="shared" si="9"/>
        <v>0</v>
      </c>
    </row>
    <row r="39" spans="1:19" ht="12.75">
      <c r="A39" s="139">
        <f t="shared" si="6"/>
        <v>37</v>
      </c>
      <c r="B39" s="33" t="s">
        <v>189</v>
      </c>
      <c r="C39" t="s">
        <v>6</v>
      </c>
      <c r="D39">
        <v>1993</v>
      </c>
      <c r="E39" s="145">
        <f t="shared" si="10"/>
        <v>12</v>
      </c>
      <c r="F39" s="144" t="str">
        <f t="shared" si="1"/>
        <v>J</v>
      </c>
      <c r="G39" s="133">
        <v>0</v>
      </c>
      <c r="H39" s="70" t="s">
        <v>49</v>
      </c>
      <c r="I39" s="85"/>
      <c r="J39" s="147">
        <f t="shared" si="2"/>
        <v>0</v>
      </c>
      <c r="K39" s="145">
        <f t="shared" si="3"/>
        <v>0</v>
      </c>
      <c r="L39" s="103"/>
      <c r="M39" s="144">
        <f t="shared" si="4"/>
        <v>0</v>
      </c>
      <c r="N39" s="144">
        <f t="shared" si="5"/>
        <v>0</v>
      </c>
      <c r="O39" s="63"/>
      <c r="P39" s="105"/>
      <c r="Q39" s="69"/>
      <c r="R39" s="64"/>
      <c r="S39">
        <f t="shared" si="9"/>
        <v>0</v>
      </c>
    </row>
    <row r="40" spans="1:19" ht="12.75">
      <c r="A40" s="139">
        <f t="shared" si="6"/>
        <v>38</v>
      </c>
      <c r="B40" s="33" t="s">
        <v>53</v>
      </c>
      <c r="C40" t="s">
        <v>6</v>
      </c>
      <c r="D40">
        <v>1941</v>
      </c>
      <c r="E40" s="145">
        <f t="shared" si="10"/>
        <v>64</v>
      </c>
      <c r="F40" s="144" t="str">
        <f t="shared" si="1"/>
        <v>DM</v>
      </c>
      <c r="G40" s="133">
        <v>0</v>
      </c>
      <c r="H40" s="70"/>
      <c r="I40" s="85"/>
      <c r="J40" s="147">
        <f t="shared" si="2"/>
        <v>0</v>
      </c>
      <c r="K40" s="145">
        <f t="shared" si="3"/>
        <v>0</v>
      </c>
      <c r="L40" s="103"/>
      <c r="M40" s="144">
        <f t="shared" si="4"/>
        <v>0</v>
      </c>
      <c r="N40" s="144">
        <f t="shared" si="5"/>
        <v>0</v>
      </c>
      <c r="O40" s="63"/>
      <c r="P40" s="80"/>
      <c r="Q40" s="70"/>
      <c r="R40" s="64"/>
      <c r="S40">
        <f t="shared" si="9"/>
        <v>0</v>
      </c>
    </row>
    <row r="41" spans="1:19" ht="12.75">
      <c r="A41" s="139">
        <f t="shared" si="6"/>
        <v>39</v>
      </c>
      <c r="B41" s="33" t="s">
        <v>55</v>
      </c>
      <c r="C41" t="s">
        <v>6</v>
      </c>
      <c r="D41">
        <v>1957</v>
      </c>
      <c r="E41" s="145">
        <f t="shared" si="10"/>
        <v>48</v>
      </c>
      <c r="F41" s="144">
        <f t="shared" si="1"/>
        <v>0</v>
      </c>
      <c r="G41" s="133">
        <v>0</v>
      </c>
      <c r="H41" s="70"/>
      <c r="I41" s="85"/>
      <c r="J41" s="147">
        <f t="shared" si="2"/>
        <v>20</v>
      </c>
      <c r="K41" s="145">
        <f t="shared" si="3"/>
        <v>20</v>
      </c>
      <c r="L41" s="103"/>
      <c r="M41" s="144">
        <f t="shared" si="4"/>
        <v>0</v>
      </c>
      <c r="N41" s="144">
        <f t="shared" si="5"/>
        <v>-20</v>
      </c>
      <c r="O41" s="63"/>
      <c r="P41" s="80"/>
      <c r="Q41" s="70"/>
      <c r="R41" s="64"/>
      <c r="S41">
        <f t="shared" si="9"/>
        <v>0</v>
      </c>
    </row>
    <row r="42" spans="1:19" ht="12.75">
      <c r="A42" s="139">
        <f t="shared" si="6"/>
        <v>40</v>
      </c>
      <c r="B42" s="33" t="s">
        <v>190</v>
      </c>
      <c r="C42" t="s">
        <v>9</v>
      </c>
      <c r="D42">
        <v>1941</v>
      </c>
      <c r="E42" s="145">
        <f t="shared" si="10"/>
        <v>64</v>
      </c>
      <c r="F42" s="144" t="str">
        <f t="shared" si="1"/>
        <v>DŽ</v>
      </c>
      <c r="G42" s="133">
        <v>45</v>
      </c>
      <c r="H42" s="70"/>
      <c r="I42" s="85"/>
      <c r="J42" s="147">
        <f t="shared" si="2"/>
        <v>0</v>
      </c>
      <c r="K42" s="145">
        <f t="shared" si="3"/>
        <v>0</v>
      </c>
      <c r="L42" s="103">
        <v>30</v>
      </c>
      <c r="M42" s="144">
        <f t="shared" si="4"/>
        <v>75</v>
      </c>
      <c r="N42" s="144">
        <f t="shared" si="5"/>
        <v>0</v>
      </c>
      <c r="O42" s="63"/>
      <c r="P42" s="80"/>
      <c r="Q42" s="70"/>
      <c r="R42" s="64"/>
      <c r="S42">
        <f t="shared" si="9"/>
        <v>0</v>
      </c>
    </row>
    <row r="43" spans="1:19" ht="12.75">
      <c r="A43" s="139">
        <f t="shared" si="6"/>
        <v>41</v>
      </c>
      <c r="B43" s="33" t="s">
        <v>191</v>
      </c>
      <c r="C43" t="s">
        <v>9</v>
      </c>
      <c r="D43">
        <v>1992</v>
      </c>
      <c r="E43" s="145">
        <f t="shared" si="10"/>
        <v>13</v>
      </c>
      <c r="F43" s="144" t="str">
        <f t="shared" si="1"/>
        <v>J</v>
      </c>
      <c r="G43" s="133">
        <v>0</v>
      </c>
      <c r="H43" s="70"/>
      <c r="I43" s="85"/>
      <c r="J43" s="147">
        <f t="shared" si="2"/>
        <v>0</v>
      </c>
      <c r="K43" s="145">
        <f t="shared" si="3"/>
        <v>0</v>
      </c>
      <c r="L43" s="103"/>
      <c r="M43" s="144">
        <f t="shared" si="4"/>
        <v>0</v>
      </c>
      <c r="N43" s="144">
        <f t="shared" si="5"/>
        <v>0</v>
      </c>
      <c r="O43" s="63"/>
      <c r="P43" s="80"/>
      <c r="Q43" s="70"/>
      <c r="R43" s="64"/>
      <c r="S43" s="33"/>
    </row>
    <row r="44" spans="1:19" ht="12.75">
      <c r="A44" s="139">
        <f t="shared" si="6"/>
        <v>42</v>
      </c>
      <c r="B44" s="33" t="s">
        <v>192</v>
      </c>
      <c r="C44" t="s">
        <v>6</v>
      </c>
      <c r="D44">
        <v>1989</v>
      </c>
      <c r="E44" s="145">
        <f t="shared" si="10"/>
        <v>16</v>
      </c>
      <c r="F44" s="144">
        <f t="shared" si="1"/>
        <v>0</v>
      </c>
      <c r="G44" s="133">
        <v>0</v>
      </c>
      <c r="H44" s="70"/>
      <c r="I44" s="85"/>
      <c r="J44" s="147">
        <f t="shared" si="2"/>
        <v>20</v>
      </c>
      <c r="K44" s="145">
        <f t="shared" si="3"/>
        <v>20</v>
      </c>
      <c r="L44" s="103"/>
      <c r="M44" s="144">
        <f t="shared" si="4"/>
        <v>0</v>
      </c>
      <c r="N44" s="144">
        <f t="shared" si="5"/>
        <v>-20</v>
      </c>
      <c r="O44" s="63"/>
      <c r="P44" s="80"/>
      <c r="Q44" s="70"/>
      <c r="R44" s="64"/>
      <c r="S44">
        <f t="shared" si="9"/>
        <v>0</v>
      </c>
    </row>
    <row r="45" spans="1:19" ht="12.75">
      <c r="A45" s="139">
        <f t="shared" si="6"/>
        <v>43</v>
      </c>
      <c r="B45" s="33" t="s">
        <v>193</v>
      </c>
      <c r="C45" t="s">
        <v>6</v>
      </c>
      <c r="D45">
        <v>1962</v>
      </c>
      <c r="E45" s="145">
        <f t="shared" si="10"/>
        <v>43</v>
      </c>
      <c r="F45" s="144">
        <f t="shared" si="1"/>
        <v>0</v>
      </c>
      <c r="G45" s="133">
        <v>3</v>
      </c>
      <c r="H45" s="70"/>
      <c r="I45" s="85"/>
      <c r="J45" s="147">
        <f t="shared" si="2"/>
        <v>20</v>
      </c>
      <c r="K45" s="145">
        <f t="shared" si="3"/>
        <v>20</v>
      </c>
      <c r="L45" s="103">
        <v>8</v>
      </c>
      <c r="M45" s="144">
        <f t="shared" si="4"/>
        <v>0</v>
      </c>
      <c r="N45" s="144">
        <f t="shared" si="5"/>
        <v>-9</v>
      </c>
      <c r="O45" s="63"/>
      <c r="P45" s="80"/>
      <c r="Q45" s="70"/>
      <c r="R45" s="64"/>
      <c r="S45">
        <f t="shared" si="9"/>
        <v>0</v>
      </c>
    </row>
    <row r="46" spans="1:19" ht="12.75">
      <c r="A46" s="139">
        <f>A45+1</f>
        <v>44</v>
      </c>
      <c r="B46" s="33" t="s">
        <v>56</v>
      </c>
      <c r="C46" t="s">
        <v>9</v>
      </c>
      <c r="D46">
        <v>1942</v>
      </c>
      <c r="E46" s="145">
        <f t="shared" si="10"/>
        <v>63</v>
      </c>
      <c r="F46" s="144" t="str">
        <f t="shared" si="1"/>
        <v>DŽ</v>
      </c>
      <c r="G46" s="133">
        <v>141</v>
      </c>
      <c r="H46" s="70"/>
      <c r="I46" s="85"/>
      <c r="J46" s="147">
        <f t="shared" si="2"/>
        <v>0</v>
      </c>
      <c r="K46" s="145">
        <f t="shared" si="3"/>
        <v>0</v>
      </c>
      <c r="L46" s="103">
        <v>15</v>
      </c>
      <c r="M46" s="144">
        <f t="shared" si="4"/>
        <v>156</v>
      </c>
      <c r="N46" s="144">
        <f t="shared" si="5"/>
        <v>0</v>
      </c>
      <c r="O46" s="63"/>
      <c r="P46" s="80"/>
      <c r="Q46" s="70"/>
      <c r="R46" s="64"/>
      <c r="S46">
        <f t="shared" si="9"/>
        <v>0</v>
      </c>
    </row>
    <row r="47" spans="1:19" ht="12.75">
      <c r="A47" s="139">
        <f t="shared" si="6"/>
        <v>45</v>
      </c>
      <c r="B47" s="33" t="s">
        <v>58</v>
      </c>
      <c r="C47" t="s">
        <v>6</v>
      </c>
      <c r="D47">
        <v>1944</v>
      </c>
      <c r="E47" s="145">
        <f t="shared" si="10"/>
        <v>61</v>
      </c>
      <c r="F47" s="144">
        <f t="shared" si="1"/>
        <v>0</v>
      </c>
      <c r="G47" s="133">
        <v>0</v>
      </c>
      <c r="H47" s="70"/>
      <c r="I47" s="85"/>
      <c r="J47" s="147">
        <f t="shared" si="2"/>
        <v>20</v>
      </c>
      <c r="K47" s="145">
        <f t="shared" si="3"/>
        <v>20</v>
      </c>
      <c r="L47" s="103"/>
      <c r="M47" s="144">
        <f t="shared" si="4"/>
        <v>0</v>
      </c>
      <c r="N47" s="144">
        <f t="shared" si="5"/>
        <v>-20</v>
      </c>
      <c r="O47" s="63"/>
      <c r="P47" s="80"/>
      <c r="Q47" s="70"/>
      <c r="R47" s="64"/>
      <c r="S47">
        <f t="shared" si="9"/>
        <v>0</v>
      </c>
    </row>
    <row r="48" spans="1:19" ht="12.75">
      <c r="A48" s="139">
        <f t="shared" si="6"/>
        <v>46</v>
      </c>
      <c r="B48" s="33" t="s">
        <v>194</v>
      </c>
      <c r="C48" t="s">
        <v>9</v>
      </c>
      <c r="D48">
        <v>1939</v>
      </c>
      <c r="E48" s="145">
        <f t="shared" si="10"/>
        <v>66</v>
      </c>
      <c r="F48" s="144" t="str">
        <f t="shared" si="1"/>
        <v>DŽ</v>
      </c>
      <c r="G48" s="133">
        <v>30</v>
      </c>
      <c r="H48" s="70"/>
      <c r="I48" s="85"/>
      <c r="J48" s="147">
        <f t="shared" si="2"/>
        <v>0</v>
      </c>
      <c r="K48" s="145">
        <f t="shared" si="3"/>
        <v>0</v>
      </c>
      <c r="L48" s="103">
        <v>15</v>
      </c>
      <c r="M48" s="144">
        <f t="shared" si="4"/>
        <v>45</v>
      </c>
      <c r="N48" s="144">
        <f t="shared" si="5"/>
        <v>0</v>
      </c>
      <c r="O48" s="63"/>
      <c r="P48" s="80"/>
      <c r="Q48" s="70"/>
      <c r="R48" s="64"/>
      <c r="S48">
        <f t="shared" si="9"/>
        <v>0</v>
      </c>
    </row>
    <row r="49" spans="1:19" ht="12.75">
      <c r="A49" s="139">
        <f t="shared" si="6"/>
        <v>47</v>
      </c>
      <c r="B49" s="33" t="s">
        <v>59</v>
      </c>
      <c r="C49" t="s">
        <v>6</v>
      </c>
      <c r="D49">
        <v>1937</v>
      </c>
      <c r="E49" s="145">
        <f t="shared" si="10"/>
        <v>68</v>
      </c>
      <c r="F49" s="144" t="str">
        <f t="shared" si="1"/>
        <v>DM</v>
      </c>
      <c r="G49" s="133">
        <v>10</v>
      </c>
      <c r="H49" s="70"/>
      <c r="I49" s="85"/>
      <c r="J49" s="147">
        <f t="shared" si="2"/>
        <v>0</v>
      </c>
      <c r="K49" s="145">
        <f t="shared" si="3"/>
        <v>0</v>
      </c>
      <c r="L49" s="136"/>
      <c r="M49" s="144">
        <f t="shared" si="4"/>
        <v>10</v>
      </c>
      <c r="N49" s="144">
        <f t="shared" si="5"/>
        <v>0</v>
      </c>
      <c r="O49" s="63"/>
      <c r="P49" s="80"/>
      <c r="Q49" s="70"/>
      <c r="R49" s="64"/>
      <c r="S49">
        <f t="shared" si="9"/>
        <v>0</v>
      </c>
    </row>
    <row r="50" spans="1:19" ht="12.75">
      <c r="A50" s="139">
        <f t="shared" si="6"/>
        <v>48</v>
      </c>
      <c r="B50" s="33" t="s">
        <v>288</v>
      </c>
      <c r="C50" t="s">
        <v>6</v>
      </c>
      <c r="D50">
        <v>1975</v>
      </c>
      <c r="E50" s="145">
        <f t="shared" si="10"/>
        <v>30</v>
      </c>
      <c r="F50" s="144">
        <f t="shared" si="1"/>
        <v>0</v>
      </c>
      <c r="G50" s="133">
        <v>0</v>
      </c>
      <c r="H50" s="70" t="s">
        <v>60</v>
      </c>
      <c r="I50" s="85">
        <v>100</v>
      </c>
      <c r="J50" s="147">
        <f t="shared" si="2"/>
        <v>20</v>
      </c>
      <c r="K50" s="145">
        <f t="shared" si="3"/>
        <v>120</v>
      </c>
      <c r="L50" s="103">
        <v>77.5</v>
      </c>
      <c r="M50" s="144">
        <f t="shared" si="4"/>
        <v>0</v>
      </c>
      <c r="N50" s="144">
        <f t="shared" si="5"/>
        <v>-42.5</v>
      </c>
      <c r="O50" s="63"/>
      <c r="P50" s="80"/>
      <c r="Q50" s="70"/>
      <c r="R50" s="64"/>
      <c r="S50">
        <f t="shared" si="9"/>
        <v>0</v>
      </c>
    </row>
    <row r="51" spans="1:19" ht="12.75">
      <c r="A51" s="139">
        <f t="shared" si="6"/>
        <v>49</v>
      </c>
      <c r="B51" s="33" t="s">
        <v>263</v>
      </c>
      <c r="C51" t="s">
        <v>6</v>
      </c>
      <c r="D51">
        <v>1992</v>
      </c>
      <c r="E51" s="145">
        <f t="shared" si="10"/>
        <v>13</v>
      </c>
      <c r="F51" s="144" t="str">
        <f t="shared" si="1"/>
        <v>J</v>
      </c>
      <c r="G51" s="133">
        <v>0</v>
      </c>
      <c r="H51" s="70"/>
      <c r="I51" s="85"/>
      <c r="J51" s="147">
        <f t="shared" si="2"/>
        <v>0</v>
      </c>
      <c r="K51" s="145">
        <f t="shared" si="3"/>
        <v>0</v>
      </c>
      <c r="L51" s="103"/>
      <c r="M51" s="144">
        <f t="shared" si="4"/>
        <v>0</v>
      </c>
      <c r="N51" s="144">
        <f t="shared" si="5"/>
        <v>0</v>
      </c>
      <c r="O51" s="63"/>
      <c r="P51" s="80"/>
      <c r="Q51" s="70"/>
      <c r="R51" s="64"/>
      <c r="S51">
        <f t="shared" si="9"/>
        <v>0</v>
      </c>
    </row>
    <row r="52" spans="1:19" ht="12.75">
      <c r="A52" s="139">
        <f t="shared" si="6"/>
        <v>50</v>
      </c>
      <c r="B52" s="33" t="s">
        <v>62</v>
      </c>
      <c r="C52" t="s">
        <v>6</v>
      </c>
      <c r="D52">
        <v>1968</v>
      </c>
      <c r="E52" s="145">
        <f t="shared" si="10"/>
        <v>37</v>
      </c>
      <c r="F52" s="144">
        <f t="shared" si="1"/>
        <v>0</v>
      </c>
      <c r="G52" s="133">
        <v>0</v>
      </c>
      <c r="H52" s="70"/>
      <c r="I52" s="85"/>
      <c r="J52" s="147">
        <f t="shared" si="2"/>
        <v>20</v>
      </c>
      <c r="K52" s="145">
        <f t="shared" si="3"/>
        <v>20</v>
      </c>
      <c r="L52" s="103">
        <v>10</v>
      </c>
      <c r="M52" s="144">
        <f t="shared" si="4"/>
        <v>0</v>
      </c>
      <c r="N52" s="144">
        <f t="shared" si="5"/>
        <v>-10</v>
      </c>
      <c r="O52" s="63"/>
      <c r="P52" s="80"/>
      <c r="Q52" s="70"/>
      <c r="R52" s="64"/>
      <c r="S52">
        <f t="shared" si="9"/>
        <v>0</v>
      </c>
    </row>
    <row r="53" spans="1:19" ht="12.75">
      <c r="A53" s="139">
        <f t="shared" si="6"/>
        <v>51</v>
      </c>
      <c r="B53" s="151" t="s">
        <v>264</v>
      </c>
      <c r="C53" t="s">
        <v>9</v>
      </c>
      <c r="D53">
        <v>1997</v>
      </c>
      <c r="E53" s="145">
        <f t="shared" si="10"/>
        <v>8</v>
      </c>
      <c r="F53" s="144" t="str">
        <f t="shared" si="1"/>
        <v>J</v>
      </c>
      <c r="G53" s="133">
        <v>0</v>
      </c>
      <c r="H53" s="70"/>
      <c r="I53" s="85"/>
      <c r="J53" s="147">
        <f t="shared" si="2"/>
        <v>0</v>
      </c>
      <c r="K53" s="145">
        <f t="shared" si="3"/>
        <v>0</v>
      </c>
      <c r="L53" s="103"/>
      <c r="M53" s="144">
        <f t="shared" si="4"/>
        <v>0</v>
      </c>
      <c r="N53" s="144">
        <f t="shared" si="5"/>
        <v>0</v>
      </c>
      <c r="O53" s="63"/>
      <c r="P53" s="105"/>
      <c r="Q53" s="72"/>
      <c r="R53" s="64"/>
      <c r="S53">
        <f t="shared" si="9"/>
        <v>0</v>
      </c>
    </row>
    <row r="54" spans="1:19" ht="12.75">
      <c r="A54" s="139">
        <f t="shared" si="6"/>
        <v>52</v>
      </c>
      <c r="B54" s="33" t="s">
        <v>63</v>
      </c>
      <c r="C54" t="s">
        <v>9</v>
      </c>
      <c r="D54">
        <v>1971</v>
      </c>
      <c r="E54" s="145">
        <f t="shared" si="10"/>
        <v>34</v>
      </c>
      <c r="F54" s="144">
        <f t="shared" si="1"/>
        <v>0</v>
      </c>
      <c r="G54" s="133">
        <v>0</v>
      </c>
      <c r="H54" s="70"/>
      <c r="I54" s="85"/>
      <c r="J54" s="147">
        <f t="shared" si="2"/>
        <v>10</v>
      </c>
      <c r="K54" s="145">
        <f t="shared" si="3"/>
        <v>10</v>
      </c>
      <c r="L54" s="103"/>
      <c r="M54" s="144">
        <f t="shared" si="4"/>
        <v>0</v>
      </c>
      <c r="N54" s="144">
        <f t="shared" si="5"/>
        <v>-10</v>
      </c>
      <c r="O54" s="63"/>
      <c r="P54" s="80"/>
      <c r="Q54" s="71"/>
      <c r="R54" s="64"/>
      <c r="S54">
        <f t="shared" si="9"/>
        <v>0</v>
      </c>
    </row>
    <row r="55" spans="1:19" ht="12" customHeight="1">
      <c r="A55" s="139">
        <f t="shared" si="6"/>
        <v>53</v>
      </c>
      <c r="B55" s="33" t="s">
        <v>195</v>
      </c>
      <c r="C55" t="s">
        <v>6</v>
      </c>
      <c r="D55">
        <v>1932</v>
      </c>
      <c r="E55" s="145">
        <f t="shared" si="10"/>
        <v>73</v>
      </c>
      <c r="F55" s="144" t="str">
        <f t="shared" si="1"/>
        <v>DM</v>
      </c>
      <c r="G55" s="133">
        <v>0</v>
      </c>
      <c r="H55" s="70"/>
      <c r="I55" s="85"/>
      <c r="J55" s="147">
        <f t="shared" si="2"/>
        <v>0</v>
      </c>
      <c r="K55" s="145">
        <f t="shared" si="3"/>
        <v>0</v>
      </c>
      <c r="L55" s="103"/>
      <c r="M55" s="144">
        <f t="shared" si="4"/>
        <v>0</v>
      </c>
      <c r="N55" s="144">
        <f t="shared" si="5"/>
        <v>0</v>
      </c>
      <c r="O55" s="63"/>
      <c r="P55" s="107"/>
      <c r="Q55" s="110"/>
      <c r="R55" s="64"/>
      <c r="S55">
        <f t="shared" si="9"/>
        <v>0</v>
      </c>
    </row>
    <row r="56" spans="1:19" ht="12.75">
      <c r="A56" s="139">
        <f t="shared" si="6"/>
        <v>54</v>
      </c>
      <c r="B56" s="33" t="s">
        <v>64</v>
      </c>
      <c r="C56" t="s">
        <v>6</v>
      </c>
      <c r="D56">
        <v>1947</v>
      </c>
      <c r="E56" s="145">
        <f t="shared" si="10"/>
        <v>58</v>
      </c>
      <c r="F56" s="144">
        <f t="shared" si="1"/>
        <v>0</v>
      </c>
      <c r="G56" s="133">
        <v>0</v>
      </c>
      <c r="H56" s="70"/>
      <c r="I56" s="85"/>
      <c r="J56" s="147">
        <f t="shared" si="2"/>
        <v>20</v>
      </c>
      <c r="K56" s="145">
        <f t="shared" si="3"/>
        <v>20</v>
      </c>
      <c r="L56" s="103"/>
      <c r="M56" s="144">
        <f t="shared" si="4"/>
        <v>0</v>
      </c>
      <c r="N56" s="144">
        <f t="shared" si="5"/>
        <v>-20</v>
      </c>
      <c r="O56" s="63"/>
      <c r="P56" s="80"/>
      <c r="Q56" s="71"/>
      <c r="R56" s="64"/>
      <c r="S56">
        <f t="shared" si="9"/>
        <v>0</v>
      </c>
    </row>
    <row r="57" spans="1:19" ht="12.75">
      <c r="A57" s="139">
        <f t="shared" si="6"/>
        <v>55</v>
      </c>
      <c r="B57" s="33" t="s">
        <v>65</v>
      </c>
      <c r="C57" t="s">
        <v>6</v>
      </c>
      <c r="D57">
        <v>1975</v>
      </c>
      <c r="E57" s="145">
        <f t="shared" si="10"/>
        <v>30</v>
      </c>
      <c r="F57" s="144">
        <f t="shared" si="1"/>
        <v>0</v>
      </c>
      <c r="G57" s="133">
        <v>0</v>
      </c>
      <c r="H57" s="70"/>
      <c r="I57" s="85"/>
      <c r="J57" s="147">
        <f t="shared" si="2"/>
        <v>20</v>
      </c>
      <c r="K57" s="145">
        <f t="shared" si="3"/>
        <v>20</v>
      </c>
      <c r="L57" s="103">
        <v>52.5</v>
      </c>
      <c r="M57" s="144">
        <f t="shared" si="4"/>
        <v>32.5</v>
      </c>
      <c r="N57" s="144">
        <f t="shared" si="5"/>
        <v>0</v>
      </c>
      <c r="O57" s="63"/>
      <c r="P57" s="80"/>
      <c r="Q57" s="71"/>
      <c r="R57" s="64"/>
      <c r="S57">
        <f t="shared" si="9"/>
        <v>0</v>
      </c>
    </row>
    <row r="58" spans="1:19" ht="12.75">
      <c r="A58" s="139">
        <f t="shared" si="6"/>
        <v>56</v>
      </c>
      <c r="B58" s="33" t="s">
        <v>66</v>
      </c>
      <c r="C58" t="s">
        <v>6</v>
      </c>
      <c r="D58">
        <v>1973</v>
      </c>
      <c r="E58" s="145">
        <f t="shared" si="10"/>
        <v>32</v>
      </c>
      <c r="F58" s="144">
        <f t="shared" si="1"/>
        <v>0</v>
      </c>
      <c r="G58" s="133">
        <v>0</v>
      </c>
      <c r="H58" s="70"/>
      <c r="I58" s="85"/>
      <c r="J58" s="147">
        <f t="shared" si="2"/>
        <v>20</v>
      </c>
      <c r="K58" s="145">
        <f t="shared" si="3"/>
        <v>20</v>
      </c>
      <c r="L58" s="103"/>
      <c r="M58" s="144">
        <f t="shared" si="4"/>
        <v>0</v>
      </c>
      <c r="N58" s="144">
        <f t="shared" si="5"/>
        <v>-20</v>
      </c>
      <c r="O58" s="63"/>
      <c r="P58" s="80"/>
      <c r="Q58" s="71"/>
      <c r="R58" s="64"/>
      <c r="S58">
        <f t="shared" si="9"/>
        <v>0</v>
      </c>
    </row>
    <row r="59" spans="1:19" ht="12.75">
      <c r="A59" s="139">
        <f t="shared" si="6"/>
        <v>57</v>
      </c>
      <c r="B59" s="151" t="s">
        <v>265</v>
      </c>
      <c r="C59" t="s">
        <v>9</v>
      </c>
      <c r="D59">
        <v>1996</v>
      </c>
      <c r="E59" s="145">
        <f t="shared" si="10"/>
        <v>9</v>
      </c>
      <c r="F59" s="144" t="str">
        <f t="shared" si="1"/>
        <v>J</v>
      </c>
      <c r="G59" s="133">
        <v>0</v>
      </c>
      <c r="H59" s="70"/>
      <c r="I59" s="85"/>
      <c r="J59" s="147">
        <f t="shared" si="2"/>
        <v>0</v>
      </c>
      <c r="K59" s="145">
        <f t="shared" si="3"/>
        <v>0</v>
      </c>
      <c r="L59" s="103"/>
      <c r="M59" s="144">
        <f t="shared" si="4"/>
        <v>0</v>
      </c>
      <c r="N59" s="144">
        <f t="shared" si="5"/>
        <v>0</v>
      </c>
      <c r="O59" s="63"/>
      <c r="P59" s="80"/>
      <c r="Q59" s="71"/>
      <c r="R59" s="64"/>
      <c r="S59">
        <f t="shared" si="9"/>
        <v>0</v>
      </c>
    </row>
    <row r="60" spans="1:19" ht="12.75">
      <c r="A60" s="139">
        <f t="shared" si="6"/>
        <v>58</v>
      </c>
      <c r="B60" s="33" t="s">
        <v>67</v>
      </c>
      <c r="C60" t="s">
        <v>6</v>
      </c>
      <c r="D60">
        <v>1979</v>
      </c>
      <c r="E60" s="145">
        <f t="shared" si="10"/>
        <v>26</v>
      </c>
      <c r="F60" s="144">
        <f t="shared" si="1"/>
        <v>0</v>
      </c>
      <c r="G60" s="133">
        <v>144</v>
      </c>
      <c r="H60" s="70"/>
      <c r="I60" s="85"/>
      <c r="J60" s="147">
        <f t="shared" si="2"/>
        <v>20</v>
      </c>
      <c r="K60" s="145">
        <f t="shared" si="3"/>
        <v>20</v>
      </c>
      <c r="L60" s="103">
        <v>20</v>
      </c>
      <c r="M60" s="144">
        <f t="shared" si="4"/>
        <v>144</v>
      </c>
      <c r="N60" s="144">
        <f t="shared" si="5"/>
        <v>0</v>
      </c>
      <c r="O60" s="63"/>
      <c r="P60" s="80"/>
      <c r="Q60" s="71"/>
      <c r="R60" s="64"/>
      <c r="S60">
        <f t="shared" si="9"/>
        <v>0</v>
      </c>
    </row>
    <row r="61" spans="1:19" ht="12.75">
      <c r="A61" s="139">
        <f t="shared" si="6"/>
        <v>59</v>
      </c>
      <c r="B61" s="33" t="s">
        <v>68</v>
      </c>
      <c r="C61" t="s">
        <v>6</v>
      </c>
      <c r="D61">
        <v>1937</v>
      </c>
      <c r="E61" s="145">
        <f t="shared" si="10"/>
        <v>68</v>
      </c>
      <c r="F61" s="144" t="str">
        <f t="shared" si="1"/>
        <v>DM</v>
      </c>
      <c r="G61" s="133">
        <v>674</v>
      </c>
      <c r="H61" s="70" t="s">
        <v>69</v>
      </c>
      <c r="I61" s="85">
        <v>100</v>
      </c>
      <c r="J61" s="147">
        <f t="shared" si="2"/>
        <v>0</v>
      </c>
      <c r="K61" s="145">
        <f t="shared" si="3"/>
        <v>100</v>
      </c>
      <c r="L61" s="135">
        <v>197</v>
      </c>
      <c r="M61" s="144">
        <f t="shared" si="4"/>
        <v>771</v>
      </c>
      <c r="N61" s="144">
        <f t="shared" si="5"/>
        <v>0</v>
      </c>
      <c r="O61" s="63"/>
      <c r="P61" s="80"/>
      <c r="Q61" s="71"/>
      <c r="R61" s="64"/>
      <c r="S61">
        <f t="shared" si="9"/>
        <v>0</v>
      </c>
    </row>
    <row r="62" spans="1:19" ht="12.75">
      <c r="A62" s="139">
        <f t="shared" si="6"/>
        <v>60</v>
      </c>
      <c r="B62" s="33" t="s">
        <v>70</v>
      </c>
      <c r="C62" t="s">
        <v>9</v>
      </c>
      <c r="D62">
        <v>1940</v>
      </c>
      <c r="E62" s="145">
        <f t="shared" si="10"/>
        <v>65</v>
      </c>
      <c r="F62" s="144" t="str">
        <f t="shared" si="1"/>
        <v>DŽ</v>
      </c>
      <c r="G62" s="133">
        <v>295</v>
      </c>
      <c r="H62" s="70"/>
      <c r="I62" s="85"/>
      <c r="J62" s="147">
        <f t="shared" si="2"/>
        <v>0</v>
      </c>
      <c r="K62" s="145">
        <f t="shared" si="3"/>
        <v>0</v>
      </c>
      <c r="L62" s="135">
        <v>30</v>
      </c>
      <c r="M62" s="144">
        <f t="shared" si="4"/>
        <v>325</v>
      </c>
      <c r="N62" s="144">
        <f t="shared" si="5"/>
        <v>0</v>
      </c>
      <c r="O62" s="63"/>
      <c r="P62" s="80"/>
      <c r="Q62" s="71"/>
      <c r="R62" s="64"/>
      <c r="S62">
        <f t="shared" si="9"/>
        <v>0</v>
      </c>
    </row>
    <row r="63" spans="1:19" ht="12.75">
      <c r="A63" s="139">
        <f t="shared" si="6"/>
        <v>61</v>
      </c>
      <c r="B63" s="33" t="s">
        <v>72</v>
      </c>
      <c r="C63" t="s">
        <v>9</v>
      </c>
      <c r="D63">
        <v>1984</v>
      </c>
      <c r="E63" s="145">
        <f t="shared" si="10"/>
        <v>21</v>
      </c>
      <c r="F63" s="144">
        <f t="shared" si="1"/>
        <v>0</v>
      </c>
      <c r="G63" s="133">
        <v>0</v>
      </c>
      <c r="H63" s="70"/>
      <c r="I63" s="85"/>
      <c r="J63" s="147">
        <f t="shared" si="2"/>
        <v>10</v>
      </c>
      <c r="K63" s="145">
        <f t="shared" si="3"/>
        <v>10</v>
      </c>
      <c r="L63" s="103"/>
      <c r="M63" s="144">
        <f t="shared" si="4"/>
        <v>0</v>
      </c>
      <c r="N63" s="144">
        <f t="shared" si="5"/>
        <v>-10</v>
      </c>
      <c r="O63" s="63"/>
      <c r="P63" s="80"/>
      <c r="Q63" s="71"/>
      <c r="R63" s="64"/>
      <c r="S63">
        <f t="shared" si="9"/>
        <v>0</v>
      </c>
    </row>
    <row r="64" spans="1:19" ht="12.75">
      <c r="A64" s="139">
        <f t="shared" si="6"/>
        <v>62</v>
      </c>
      <c r="B64" s="33" t="s">
        <v>74</v>
      </c>
      <c r="C64" t="s">
        <v>6</v>
      </c>
      <c r="D64">
        <v>1947</v>
      </c>
      <c r="E64" s="145">
        <f t="shared" si="10"/>
        <v>58</v>
      </c>
      <c r="F64" s="144">
        <f t="shared" si="1"/>
        <v>0</v>
      </c>
      <c r="G64" s="133">
        <v>0</v>
      </c>
      <c r="H64" s="70"/>
      <c r="I64" s="85"/>
      <c r="J64" s="147">
        <f t="shared" si="2"/>
        <v>20</v>
      </c>
      <c r="K64" s="145">
        <f t="shared" si="3"/>
        <v>20</v>
      </c>
      <c r="L64" s="103">
        <v>12</v>
      </c>
      <c r="M64" s="144">
        <f t="shared" si="4"/>
        <v>0</v>
      </c>
      <c r="N64" s="144">
        <f t="shared" si="5"/>
        <v>-8</v>
      </c>
      <c r="O64" s="63"/>
      <c r="P64" s="80"/>
      <c r="Q64" s="71"/>
      <c r="R64" s="64"/>
      <c r="S64">
        <f t="shared" si="9"/>
        <v>0</v>
      </c>
    </row>
    <row r="65" spans="1:19" ht="12.75">
      <c r="A65" s="139">
        <f t="shared" si="6"/>
        <v>63</v>
      </c>
      <c r="B65" s="33" t="s">
        <v>75</v>
      </c>
      <c r="C65" t="s">
        <v>6</v>
      </c>
      <c r="D65">
        <v>1946</v>
      </c>
      <c r="E65" s="145">
        <f t="shared" si="10"/>
        <v>59</v>
      </c>
      <c r="F65" s="144">
        <f t="shared" si="1"/>
        <v>0</v>
      </c>
      <c r="G65" s="133">
        <v>32</v>
      </c>
      <c r="H65" s="70" t="s">
        <v>76</v>
      </c>
      <c r="I65" s="85">
        <v>100</v>
      </c>
      <c r="J65" s="147">
        <f t="shared" si="2"/>
        <v>20</v>
      </c>
      <c r="K65" s="145">
        <f t="shared" si="3"/>
        <v>120</v>
      </c>
      <c r="L65" s="103">
        <v>161</v>
      </c>
      <c r="M65" s="144">
        <f t="shared" si="4"/>
        <v>73</v>
      </c>
      <c r="N65" s="144">
        <f t="shared" si="5"/>
        <v>0</v>
      </c>
      <c r="O65" s="63"/>
      <c r="P65" s="80"/>
      <c r="Q65" s="71"/>
      <c r="R65" s="64"/>
      <c r="S65">
        <f t="shared" si="9"/>
        <v>0</v>
      </c>
    </row>
    <row r="66" spans="1:19" ht="12.75">
      <c r="A66" s="139">
        <f t="shared" si="6"/>
        <v>64</v>
      </c>
      <c r="B66" s="33" t="s">
        <v>77</v>
      </c>
      <c r="C66" t="s">
        <v>9</v>
      </c>
      <c r="D66">
        <v>1956</v>
      </c>
      <c r="E66" s="145">
        <f t="shared" si="10"/>
        <v>49</v>
      </c>
      <c r="F66" s="144">
        <f t="shared" si="1"/>
        <v>0</v>
      </c>
      <c r="G66" s="133">
        <v>17</v>
      </c>
      <c r="H66" s="70"/>
      <c r="I66" s="85"/>
      <c r="J66" s="147">
        <f t="shared" si="2"/>
        <v>10</v>
      </c>
      <c r="K66" s="145">
        <f t="shared" si="3"/>
        <v>10</v>
      </c>
      <c r="L66" s="103">
        <v>12</v>
      </c>
      <c r="M66" s="144">
        <f t="shared" si="4"/>
        <v>19</v>
      </c>
      <c r="N66" s="144">
        <f t="shared" si="5"/>
        <v>0</v>
      </c>
      <c r="O66" s="63"/>
      <c r="P66" s="80"/>
      <c r="Q66" s="71"/>
      <c r="R66" s="64"/>
      <c r="S66">
        <f t="shared" si="9"/>
        <v>0</v>
      </c>
    </row>
    <row r="67" spans="1:19" ht="12.75">
      <c r="A67" s="139">
        <f>A66+1</f>
        <v>65</v>
      </c>
      <c r="B67" s="151" t="s">
        <v>266</v>
      </c>
      <c r="C67" t="s">
        <v>6</v>
      </c>
      <c r="D67">
        <v>1961</v>
      </c>
      <c r="E67" s="145">
        <f aca="true" t="shared" si="11" ref="E67:E97">I$160-D67</f>
        <v>44</v>
      </c>
      <c r="F67" s="144">
        <f t="shared" si="1"/>
        <v>0</v>
      </c>
      <c r="G67" s="133">
        <v>0</v>
      </c>
      <c r="H67" s="70"/>
      <c r="I67" s="85"/>
      <c r="J67" s="147">
        <f t="shared" si="2"/>
        <v>20</v>
      </c>
      <c r="K67" s="145">
        <f t="shared" si="3"/>
        <v>20</v>
      </c>
      <c r="L67" s="103">
        <v>12</v>
      </c>
      <c r="M67" s="144">
        <f t="shared" si="4"/>
        <v>0</v>
      </c>
      <c r="N67" s="144">
        <f t="shared" si="5"/>
        <v>-8</v>
      </c>
      <c r="O67" s="63"/>
      <c r="P67" s="80"/>
      <c r="Q67" s="71"/>
      <c r="R67" s="64"/>
      <c r="S67">
        <f t="shared" si="9"/>
        <v>0</v>
      </c>
    </row>
    <row r="68" spans="1:19" ht="12.75">
      <c r="A68" s="139">
        <f>A67+1</f>
        <v>66</v>
      </c>
      <c r="B68" s="33" t="s">
        <v>196</v>
      </c>
      <c r="C68" t="s">
        <v>6</v>
      </c>
      <c r="D68">
        <v>1928</v>
      </c>
      <c r="E68" s="145">
        <f t="shared" si="11"/>
        <v>77</v>
      </c>
      <c r="F68" s="144" t="str">
        <f aca="true" t="shared" si="12" ref="F68:F130">IF(E68&lt;16,"J",IF(C68="M",IF(E68&gt;62,"DM",0),IF(E68&gt;60,"DŽ",0)))</f>
        <v>DM</v>
      </c>
      <c r="G68" s="133">
        <v>0</v>
      </c>
      <c r="H68" s="70"/>
      <c r="I68" s="85"/>
      <c r="J68" s="147">
        <f aca="true" t="shared" si="13" ref="J68:J130">IF(F68="J",0,IF(F68="DM",0,IF(F68="DŽ",0,IF(C68="M",20,10))))</f>
        <v>0</v>
      </c>
      <c r="K68" s="145">
        <f aca="true" t="shared" si="14" ref="K68:K130">J68+I68</f>
        <v>0</v>
      </c>
      <c r="L68" s="103"/>
      <c r="M68" s="144">
        <f aca="true" t="shared" si="15" ref="M68:M130">IF(L68+G68-K68&gt;0,L68+G68-K68,0)</f>
        <v>0</v>
      </c>
      <c r="N68" s="144">
        <f aca="true" t="shared" si="16" ref="N68:N130">IF(L68+G68-K68&gt;0,0,L68+G68-K68)</f>
        <v>0</v>
      </c>
      <c r="O68" s="63"/>
      <c r="P68" s="80"/>
      <c r="Q68" s="71"/>
      <c r="R68" s="64"/>
      <c r="S68">
        <f t="shared" si="9"/>
        <v>0</v>
      </c>
    </row>
    <row r="69" spans="1:19" ht="12.75">
      <c r="A69" s="139">
        <f aca="true" t="shared" si="17" ref="A69:A131">A68+1</f>
        <v>67</v>
      </c>
      <c r="B69" s="33" t="s">
        <v>80</v>
      </c>
      <c r="C69" t="s">
        <v>9</v>
      </c>
      <c r="D69">
        <v>1952</v>
      </c>
      <c r="E69" s="145">
        <f t="shared" si="11"/>
        <v>53</v>
      </c>
      <c r="F69" s="144">
        <f t="shared" si="12"/>
        <v>0</v>
      </c>
      <c r="G69" s="133">
        <v>14</v>
      </c>
      <c r="H69" s="70"/>
      <c r="I69" s="85"/>
      <c r="J69" s="147">
        <f t="shared" si="13"/>
        <v>10</v>
      </c>
      <c r="K69" s="145">
        <f t="shared" si="14"/>
        <v>10</v>
      </c>
      <c r="L69" s="103">
        <v>10</v>
      </c>
      <c r="M69" s="144">
        <f t="shared" si="15"/>
        <v>14</v>
      </c>
      <c r="N69" s="144">
        <f t="shared" si="16"/>
        <v>0</v>
      </c>
      <c r="O69" s="63"/>
      <c r="P69" s="105"/>
      <c r="Q69" s="72"/>
      <c r="R69" s="64"/>
      <c r="S69">
        <f t="shared" si="9"/>
        <v>0</v>
      </c>
    </row>
    <row r="70" spans="1:19" ht="12.75">
      <c r="A70" s="139">
        <f t="shared" si="17"/>
        <v>68</v>
      </c>
      <c r="B70" s="33" t="s">
        <v>82</v>
      </c>
      <c r="C70" t="s">
        <v>6</v>
      </c>
      <c r="D70">
        <v>1937</v>
      </c>
      <c r="E70" s="145">
        <f t="shared" si="11"/>
        <v>68</v>
      </c>
      <c r="F70" s="144" t="str">
        <f t="shared" si="12"/>
        <v>DM</v>
      </c>
      <c r="G70" s="133">
        <v>4</v>
      </c>
      <c r="H70" s="70"/>
      <c r="I70" s="85"/>
      <c r="J70" s="147">
        <f t="shared" si="13"/>
        <v>0</v>
      </c>
      <c r="K70" s="145">
        <f t="shared" si="14"/>
        <v>0</v>
      </c>
      <c r="L70" s="103">
        <v>2</v>
      </c>
      <c r="M70" s="144">
        <f t="shared" si="15"/>
        <v>6</v>
      </c>
      <c r="N70" s="144">
        <f t="shared" si="16"/>
        <v>0</v>
      </c>
      <c r="O70" s="63"/>
      <c r="P70" s="80"/>
      <c r="Q70" s="71"/>
      <c r="R70" s="64"/>
      <c r="S70">
        <f t="shared" si="9"/>
        <v>0</v>
      </c>
    </row>
    <row r="71" spans="1:19" ht="12.75">
      <c r="A71" s="139">
        <f t="shared" si="17"/>
        <v>69</v>
      </c>
      <c r="B71" s="33" t="s">
        <v>267</v>
      </c>
      <c r="C71" t="s">
        <v>6</v>
      </c>
      <c r="D71">
        <v>1972</v>
      </c>
      <c r="E71" s="145">
        <f t="shared" si="11"/>
        <v>33</v>
      </c>
      <c r="F71" s="144">
        <f t="shared" si="12"/>
        <v>0</v>
      </c>
      <c r="G71" s="133">
        <v>0</v>
      </c>
      <c r="H71" s="70" t="s">
        <v>85</v>
      </c>
      <c r="I71" s="85">
        <v>100</v>
      </c>
      <c r="J71" s="147">
        <f t="shared" si="13"/>
        <v>20</v>
      </c>
      <c r="K71" s="145">
        <f t="shared" si="14"/>
        <v>120</v>
      </c>
      <c r="L71" s="103">
        <v>20</v>
      </c>
      <c r="M71" s="144">
        <f t="shared" si="15"/>
        <v>0</v>
      </c>
      <c r="N71" s="144">
        <f t="shared" si="16"/>
        <v>-100</v>
      </c>
      <c r="O71" s="63"/>
      <c r="P71" s="80"/>
      <c r="Q71" s="71"/>
      <c r="R71" s="64"/>
      <c r="S71" s="33"/>
    </row>
    <row r="72" spans="1:19" ht="12.75">
      <c r="A72" s="139">
        <f t="shared" si="17"/>
        <v>70</v>
      </c>
      <c r="B72" s="151" t="s">
        <v>268</v>
      </c>
      <c r="C72" t="s">
        <v>6</v>
      </c>
      <c r="D72">
        <v>1990</v>
      </c>
      <c r="E72" s="145">
        <f t="shared" si="11"/>
        <v>15</v>
      </c>
      <c r="F72" s="144" t="str">
        <f t="shared" si="12"/>
        <v>J</v>
      </c>
      <c r="G72" s="133">
        <v>0</v>
      </c>
      <c r="H72" s="70"/>
      <c r="I72" s="85"/>
      <c r="J72" s="147">
        <f t="shared" si="13"/>
        <v>0</v>
      </c>
      <c r="K72" s="145">
        <f t="shared" si="14"/>
        <v>0</v>
      </c>
      <c r="L72" s="103"/>
      <c r="M72" s="144">
        <f t="shared" si="15"/>
        <v>0</v>
      </c>
      <c r="N72" s="144">
        <f t="shared" si="16"/>
        <v>0</v>
      </c>
      <c r="O72" s="63"/>
      <c r="P72" s="80"/>
      <c r="Q72" s="71"/>
      <c r="R72" s="64"/>
      <c r="S72" s="33"/>
    </row>
    <row r="73" spans="1:19" ht="12.75">
      <c r="A73" s="139">
        <f t="shared" si="17"/>
        <v>71</v>
      </c>
      <c r="B73" s="33" t="s">
        <v>86</v>
      </c>
      <c r="C73" t="s">
        <v>6</v>
      </c>
      <c r="D73">
        <v>1964</v>
      </c>
      <c r="E73" s="145">
        <f t="shared" si="11"/>
        <v>41</v>
      </c>
      <c r="F73" s="144">
        <f t="shared" si="12"/>
        <v>0</v>
      </c>
      <c r="G73" s="133">
        <v>0</v>
      </c>
      <c r="H73" s="70"/>
      <c r="I73" s="85"/>
      <c r="J73" s="147">
        <f t="shared" si="13"/>
        <v>20</v>
      </c>
      <c r="K73" s="145">
        <f t="shared" si="14"/>
        <v>20</v>
      </c>
      <c r="L73" s="103"/>
      <c r="M73" s="144">
        <f t="shared" si="15"/>
        <v>0</v>
      </c>
      <c r="N73" s="144">
        <f t="shared" si="16"/>
        <v>-20</v>
      </c>
      <c r="O73" s="63"/>
      <c r="P73" s="80"/>
      <c r="Q73" s="71"/>
      <c r="R73" s="64"/>
      <c r="S73" s="33"/>
    </row>
    <row r="74" spans="1:19" ht="12.75">
      <c r="A74" s="139">
        <f t="shared" si="17"/>
        <v>72</v>
      </c>
      <c r="B74" s="33" t="s">
        <v>87</v>
      </c>
      <c r="C74" t="s">
        <v>6</v>
      </c>
      <c r="D74">
        <v>1939</v>
      </c>
      <c r="E74" s="145">
        <f t="shared" si="11"/>
        <v>66</v>
      </c>
      <c r="F74" s="144" t="str">
        <f t="shared" si="12"/>
        <v>DM</v>
      </c>
      <c r="G74" s="133">
        <v>13</v>
      </c>
      <c r="H74" s="70"/>
      <c r="I74" s="85"/>
      <c r="J74" s="147">
        <f t="shared" si="13"/>
        <v>0</v>
      </c>
      <c r="K74" s="145">
        <f t="shared" si="14"/>
        <v>0</v>
      </c>
      <c r="L74" s="103"/>
      <c r="M74" s="144">
        <f t="shared" si="15"/>
        <v>13</v>
      </c>
      <c r="N74" s="144">
        <f t="shared" si="16"/>
        <v>0</v>
      </c>
      <c r="O74" s="63"/>
      <c r="P74" s="80"/>
      <c r="Q74" s="71"/>
      <c r="R74" s="64"/>
      <c r="S74" s="33">
        <f aca="true" t="shared" si="18" ref="S74:S82">IF(R74&lt;0,-R74*100,0)</f>
        <v>0</v>
      </c>
    </row>
    <row r="75" spans="1:19" ht="12.75">
      <c r="A75" s="139">
        <f t="shared" si="17"/>
        <v>73</v>
      </c>
      <c r="B75" s="151" t="s">
        <v>269</v>
      </c>
      <c r="C75" t="s">
        <v>9</v>
      </c>
      <c r="D75">
        <v>1997</v>
      </c>
      <c r="E75" s="145">
        <f t="shared" si="11"/>
        <v>8</v>
      </c>
      <c r="F75" s="144" t="str">
        <f t="shared" si="12"/>
        <v>J</v>
      </c>
      <c r="G75" s="133">
        <v>0</v>
      </c>
      <c r="H75" s="70"/>
      <c r="I75" s="85"/>
      <c r="J75" s="147">
        <f t="shared" si="13"/>
        <v>0</v>
      </c>
      <c r="K75" s="145">
        <f t="shared" si="14"/>
        <v>0</v>
      </c>
      <c r="L75" s="103"/>
      <c r="M75" s="144">
        <f t="shared" si="15"/>
        <v>0</v>
      </c>
      <c r="N75" s="144">
        <f t="shared" si="16"/>
        <v>0</v>
      </c>
      <c r="O75" s="63"/>
      <c r="P75" s="105"/>
      <c r="Q75" s="72"/>
      <c r="R75" s="64"/>
      <c r="S75">
        <f t="shared" si="18"/>
        <v>0</v>
      </c>
    </row>
    <row r="76" spans="1:19" ht="12.75">
      <c r="A76" s="139">
        <f t="shared" si="17"/>
        <v>74</v>
      </c>
      <c r="B76" s="151" t="s">
        <v>270</v>
      </c>
      <c r="C76" t="s">
        <v>6</v>
      </c>
      <c r="D76">
        <v>1999</v>
      </c>
      <c r="E76" s="145">
        <f t="shared" si="11"/>
        <v>6</v>
      </c>
      <c r="F76" s="144" t="str">
        <f t="shared" si="12"/>
        <v>J</v>
      </c>
      <c r="G76" s="133">
        <v>0</v>
      </c>
      <c r="H76" s="70"/>
      <c r="I76" s="85"/>
      <c r="J76" s="147">
        <f t="shared" si="13"/>
        <v>0</v>
      </c>
      <c r="K76" s="145">
        <f t="shared" si="14"/>
        <v>0</v>
      </c>
      <c r="L76" s="103"/>
      <c r="M76" s="144">
        <f t="shared" si="15"/>
        <v>0</v>
      </c>
      <c r="N76" s="144">
        <f t="shared" si="16"/>
        <v>0</v>
      </c>
      <c r="O76" s="63"/>
      <c r="P76" s="80"/>
      <c r="Q76" s="71"/>
      <c r="R76" s="64"/>
      <c r="S76">
        <f t="shared" si="18"/>
        <v>0</v>
      </c>
    </row>
    <row r="77" spans="1:19" ht="12.75">
      <c r="A77" s="139">
        <f t="shared" si="17"/>
        <v>75</v>
      </c>
      <c r="B77" s="33" t="s">
        <v>89</v>
      </c>
      <c r="C77" t="s">
        <v>6</v>
      </c>
      <c r="D77">
        <v>1972</v>
      </c>
      <c r="E77" s="145">
        <f t="shared" si="11"/>
        <v>33</v>
      </c>
      <c r="F77" s="144">
        <f t="shared" si="12"/>
        <v>0</v>
      </c>
      <c r="G77" s="133">
        <v>0</v>
      </c>
      <c r="H77" s="70" t="s">
        <v>90</v>
      </c>
      <c r="I77" s="85">
        <v>100</v>
      </c>
      <c r="J77" s="147">
        <f t="shared" si="13"/>
        <v>20</v>
      </c>
      <c r="K77" s="145">
        <f t="shared" si="14"/>
        <v>120</v>
      </c>
      <c r="L77" s="103"/>
      <c r="M77" s="144">
        <f t="shared" si="15"/>
        <v>0</v>
      </c>
      <c r="N77" s="144">
        <f t="shared" si="16"/>
        <v>-120</v>
      </c>
      <c r="O77" s="63"/>
      <c r="P77" s="80"/>
      <c r="Q77" s="71"/>
      <c r="R77" s="64"/>
      <c r="S77">
        <f t="shared" si="18"/>
        <v>0</v>
      </c>
    </row>
    <row r="78" spans="1:19" ht="12.75">
      <c r="A78" s="139">
        <f t="shared" si="17"/>
        <v>76</v>
      </c>
      <c r="B78" s="151" t="s">
        <v>271</v>
      </c>
      <c r="C78" t="s">
        <v>6</v>
      </c>
      <c r="D78">
        <v>1970</v>
      </c>
      <c r="E78" s="145">
        <f t="shared" si="11"/>
        <v>35</v>
      </c>
      <c r="F78" s="144">
        <f t="shared" si="12"/>
        <v>0</v>
      </c>
      <c r="G78" s="133">
        <v>0</v>
      </c>
      <c r="H78" s="70"/>
      <c r="I78" s="85"/>
      <c r="J78" s="147">
        <f t="shared" si="13"/>
        <v>20</v>
      </c>
      <c r="K78" s="145">
        <f t="shared" si="14"/>
        <v>20</v>
      </c>
      <c r="L78" s="103">
        <v>8</v>
      </c>
      <c r="M78" s="144">
        <f t="shared" si="15"/>
        <v>0</v>
      </c>
      <c r="N78" s="144">
        <f t="shared" si="16"/>
        <v>-12</v>
      </c>
      <c r="O78" s="63"/>
      <c r="P78" s="80"/>
      <c r="Q78" s="71"/>
      <c r="R78" s="64"/>
      <c r="S78">
        <f t="shared" si="18"/>
        <v>0</v>
      </c>
    </row>
    <row r="79" spans="1:19" ht="12.75">
      <c r="A79" s="139">
        <f t="shared" si="17"/>
        <v>77</v>
      </c>
      <c r="B79" s="151" t="s">
        <v>272</v>
      </c>
      <c r="C79" t="s">
        <v>6</v>
      </c>
      <c r="D79">
        <v>1982</v>
      </c>
      <c r="E79" s="145">
        <f t="shared" si="11"/>
        <v>23</v>
      </c>
      <c r="F79" s="144">
        <f t="shared" si="12"/>
        <v>0</v>
      </c>
      <c r="G79" s="133">
        <v>0</v>
      </c>
      <c r="H79" s="70"/>
      <c r="I79" s="85"/>
      <c r="J79" s="147">
        <f t="shared" si="13"/>
        <v>20</v>
      </c>
      <c r="K79" s="145">
        <f t="shared" si="14"/>
        <v>20</v>
      </c>
      <c r="L79" s="103"/>
      <c r="M79" s="144">
        <f t="shared" si="15"/>
        <v>0</v>
      </c>
      <c r="N79" s="144">
        <f t="shared" si="16"/>
        <v>-20</v>
      </c>
      <c r="O79" s="63"/>
      <c r="P79" s="80"/>
      <c r="Q79" s="71"/>
      <c r="R79" s="64"/>
      <c r="S79">
        <f t="shared" si="18"/>
        <v>0</v>
      </c>
    </row>
    <row r="80" spans="1:19" ht="12.75">
      <c r="A80" s="139">
        <f t="shared" si="17"/>
        <v>78</v>
      </c>
      <c r="B80" s="151" t="s">
        <v>273</v>
      </c>
      <c r="C80" t="s">
        <v>6</v>
      </c>
      <c r="D80">
        <v>1990</v>
      </c>
      <c r="E80" s="145">
        <f t="shared" si="11"/>
        <v>15</v>
      </c>
      <c r="F80" s="144" t="str">
        <f t="shared" si="12"/>
        <v>J</v>
      </c>
      <c r="G80" s="133">
        <v>0</v>
      </c>
      <c r="H80" s="70"/>
      <c r="I80" s="85"/>
      <c r="J80" s="147">
        <f t="shared" si="13"/>
        <v>0</v>
      </c>
      <c r="K80" s="145">
        <f t="shared" si="14"/>
        <v>0</v>
      </c>
      <c r="L80" s="103"/>
      <c r="M80" s="144">
        <f t="shared" si="15"/>
        <v>0</v>
      </c>
      <c r="N80" s="144">
        <f t="shared" si="16"/>
        <v>0</v>
      </c>
      <c r="O80" s="63"/>
      <c r="P80" s="80"/>
      <c r="Q80" s="71"/>
      <c r="R80" s="64"/>
      <c r="S80">
        <f t="shared" si="18"/>
        <v>0</v>
      </c>
    </row>
    <row r="81" spans="1:19" ht="12.75">
      <c r="A81" s="139">
        <f t="shared" si="17"/>
        <v>79</v>
      </c>
      <c r="B81" s="33" t="s">
        <v>91</v>
      </c>
      <c r="C81" t="s">
        <v>9</v>
      </c>
      <c r="D81">
        <v>1949</v>
      </c>
      <c r="E81" s="145">
        <f t="shared" si="11"/>
        <v>56</v>
      </c>
      <c r="F81" s="144">
        <f t="shared" si="12"/>
        <v>0</v>
      </c>
      <c r="G81" s="133">
        <v>0</v>
      </c>
      <c r="H81" s="70"/>
      <c r="I81" s="85"/>
      <c r="J81" s="147">
        <f t="shared" si="13"/>
        <v>10</v>
      </c>
      <c r="K81" s="145">
        <f t="shared" si="14"/>
        <v>10</v>
      </c>
      <c r="L81" s="103"/>
      <c r="M81" s="144">
        <f t="shared" si="15"/>
        <v>0</v>
      </c>
      <c r="N81" s="144">
        <f t="shared" si="16"/>
        <v>-10</v>
      </c>
      <c r="O81" s="63"/>
      <c r="P81" s="80"/>
      <c r="Q81" s="71"/>
      <c r="R81" s="64"/>
      <c r="S81">
        <f t="shared" si="18"/>
        <v>0</v>
      </c>
    </row>
    <row r="82" spans="1:19" ht="12.75">
      <c r="A82" s="139">
        <f t="shared" si="17"/>
        <v>80</v>
      </c>
      <c r="B82" s="33" t="s">
        <v>93</v>
      </c>
      <c r="C82" t="s">
        <v>9</v>
      </c>
      <c r="D82">
        <v>1974</v>
      </c>
      <c r="E82" s="145">
        <f t="shared" si="11"/>
        <v>31</v>
      </c>
      <c r="F82" s="144">
        <f t="shared" si="12"/>
        <v>0</v>
      </c>
      <c r="G82" s="133">
        <v>16</v>
      </c>
      <c r="H82" s="70"/>
      <c r="I82" s="85"/>
      <c r="J82" s="147">
        <f t="shared" si="13"/>
        <v>10</v>
      </c>
      <c r="K82" s="145">
        <f t="shared" si="14"/>
        <v>10</v>
      </c>
      <c r="L82" s="103">
        <v>2</v>
      </c>
      <c r="M82" s="144">
        <f t="shared" si="15"/>
        <v>8</v>
      </c>
      <c r="N82" s="144">
        <f t="shared" si="16"/>
        <v>0</v>
      </c>
      <c r="O82" s="63"/>
      <c r="P82" s="80"/>
      <c r="Q82" s="71"/>
      <c r="R82" s="64"/>
      <c r="S82">
        <f t="shared" si="18"/>
        <v>0</v>
      </c>
    </row>
    <row r="83" spans="1:19" ht="12.75">
      <c r="A83" s="139">
        <f t="shared" si="17"/>
        <v>81</v>
      </c>
      <c r="B83" s="33" t="s">
        <v>199</v>
      </c>
      <c r="C83" t="s">
        <v>9</v>
      </c>
      <c r="D83">
        <v>1930</v>
      </c>
      <c r="E83" s="145">
        <f t="shared" si="11"/>
        <v>75</v>
      </c>
      <c r="F83" s="144" t="str">
        <f t="shared" si="12"/>
        <v>DŽ</v>
      </c>
      <c r="G83" s="133">
        <v>0</v>
      </c>
      <c r="H83" s="70"/>
      <c r="I83" s="85"/>
      <c r="J83" s="147">
        <f t="shared" si="13"/>
        <v>0</v>
      </c>
      <c r="K83" s="145">
        <f t="shared" si="14"/>
        <v>0</v>
      </c>
      <c r="L83" s="103"/>
      <c r="M83" s="144">
        <f t="shared" si="15"/>
        <v>0</v>
      </c>
      <c r="N83" s="144">
        <f t="shared" si="16"/>
        <v>0</v>
      </c>
      <c r="O83" s="63"/>
      <c r="P83" s="80"/>
      <c r="Q83" s="71"/>
      <c r="R83" s="64"/>
      <c r="S83" s="33"/>
    </row>
    <row r="84" spans="1:19" ht="12.75">
      <c r="A84" s="139">
        <f t="shared" si="17"/>
        <v>82</v>
      </c>
      <c r="B84" s="33" t="s">
        <v>98</v>
      </c>
      <c r="C84" t="s">
        <v>6</v>
      </c>
      <c r="D84">
        <v>1965</v>
      </c>
      <c r="E84" s="145">
        <f t="shared" si="11"/>
        <v>40</v>
      </c>
      <c r="F84" s="144">
        <f t="shared" si="12"/>
        <v>0</v>
      </c>
      <c r="G84" s="133">
        <v>325</v>
      </c>
      <c r="H84" s="70"/>
      <c r="I84" s="85"/>
      <c r="J84" s="147">
        <f t="shared" si="13"/>
        <v>20</v>
      </c>
      <c r="K84" s="145">
        <f t="shared" si="14"/>
        <v>20</v>
      </c>
      <c r="L84" s="103">
        <v>198</v>
      </c>
      <c r="M84" s="144">
        <f t="shared" si="15"/>
        <v>503</v>
      </c>
      <c r="N84" s="144">
        <f t="shared" si="16"/>
        <v>0</v>
      </c>
      <c r="O84" s="63"/>
      <c r="P84" s="80"/>
      <c r="Q84" s="71"/>
      <c r="R84" s="64"/>
      <c r="S84" s="33">
        <f>IF(R84&lt;0,-R84*100,0)</f>
        <v>0</v>
      </c>
    </row>
    <row r="85" spans="1:19" ht="12.75">
      <c r="A85" s="139">
        <f t="shared" si="17"/>
        <v>83</v>
      </c>
      <c r="B85" s="33" t="s">
        <v>200</v>
      </c>
      <c r="C85" t="s">
        <v>6</v>
      </c>
      <c r="D85">
        <v>1937</v>
      </c>
      <c r="E85" s="145">
        <f t="shared" si="11"/>
        <v>68</v>
      </c>
      <c r="F85" s="144" t="str">
        <f t="shared" si="12"/>
        <v>DM</v>
      </c>
      <c r="G85" s="133">
        <v>0</v>
      </c>
      <c r="H85" s="70"/>
      <c r="I85" s="85"/>
      <c r="J85" s="147">
        <f t="shared" si="13"/>
        <v>0</v>
      </c>
      <c r="K85" s="145">
        <f t="shared" si="14"/>
        <v>0</v>
      </c>
      <c r="L85" s="103"/>
      <c r="M85" s="144">
        <f t="shared" si="15"/>
        <v>0</v>
      </c>
      <c r="N85" s="144">
        <f t="shared" si="16"/>
        <v>0</v>
      </c>
      <c r="O85" s="63"/>
      <c r="P85" s="80"/>
      <c r="Q85" s="71"/>
      <c r="R85" s="64"/>
      <c r="S85" s="33"/>
    </row>
    <row r="86" spans="1:19" ht="12.75">
      <c r="A86" s="139">
        <f t="shared" si="17"/>
        <v>84</v>
      </c>
      <c r="B86" s="33" t="s">
        <v>101</v>
      </c>
      <c r="C86" t="s">
        <v>6</v>
      </c>
      <c r="D86">
        <v>1941</v>
      </c>
      <c r="E86" s="145">
        <f t="shared" si="11"/>
        <v>64</v>
      </c>
      <c r="F86" s="144" t="str">
        <f t="shared" si="12"/>
        <v>DM</v>
      </c>
      <c r="G86" s="133">
        <v>0</v>
      </c>
      <c r="H86" s="70"/>
      <c r="I86" s="85"/>
      <c r="J86" s="147">
        <f t="shared" si="13"/>
        <v>0</v>
      </c>
      <c r="K86" s="145">
        <f t="shared" si="14"/>
        <v>0</v>
      </c>
      <c r="L86" s="103"/>
      <c r="M86" s="144">
        <f t="shared" si="15"/>
        <v>0</v>
      </c>
      <c r="N86" s="144">
        <f t="shared" si="16"/>
        <v>0</v>
      </c>
      <c r="O86" s="63"/>
      <c r="P86" s="80"/>
      <c r="Q86" s="71"/>
      <c r="R86" s="64"/>
      <c r="S86">
        <f aca="true" t="shared" si="19" ref="S86:S99">IF(R86&lt;0,-R86*100,0)</f>
        <v>0</v>
      </c>
    </row>
    <row r="87" spans="1:19" ht="12.75">
      <c r="A87" s="139">
        <f t="shared" si="17"/>
        <v>85</v>
      </c>
      <c r="B87" s="33" t="s">
        <v>201</v>
      </c>
      <c r="C87" t="s">
        <v>6</v>
      </c>
      <c r="D87">
        <v>1920</v>
      </c>
      <c r="E87" s="145">
        <f t="shared" si="11"/>
        <v>85</v>
      </c>
      <c r="F87" s="144" t="str">
        <f t="shared" si="12"/>
        <v>DM</v>
      </c>
      <c r="G87" s="133">
        <v>0</v>
      </c>
      <c r="H87" s="70"/>
      <c r="I87" s="85"/>
      <c r="J87" s="147">
        <f t="shared" si="13"/>
        <v>0</v>
      </c>
      <c r="K87" s="145">
        <f t="shared" si="14"/>
        <v>0</v>
      </c>
      <c r="L87" s="103"/>
      <c r="M87" s="144">
        <f t="shared" si="15"/>
        <v>0</v>
      </c>
      <c r="N87" s="144">
        <f t="shared" si="16"/>
        <v>0</v>
      </c>
      <c r="O87" s="63"/>
      <c r="P87" s="80"/>
      <c r="Q87" s="71"/>
      <c r="R87" s="64"/>
      <c r="S87">
        <f t="shared" si="19"/>
        <v>0</v>
      </c>
    </row>
    <row r="88" spans="1:19" ht="12.75">
      <c r="A88" s="139">
        <f t="shared" si="17"/>
        <v>86</v>
      </c>
      <c r="B88" s="33" t="s">
        <v>202</v>
      </c>
      <c r="C88" t="s">
        <v>9</v>
      </c>
      <c r="D88">
        <v>1925</v>
      </c>
      <c r="E88" s="145">
        <f t="shared" si="11"/>
        <v>80</v>
      </c>
      <c r="F88" s="144" t="str">
        <f t="shared" si="12"/>
        <v>DŽ</v>
      </c>
      <c r="G88" s="133">
        <v>0</v>
      </c>
      <c r="H88" s="70"/>
      <c r="I88" s="85"/>
      <c r="J88" s="147">
        <f t="shared" si="13"/>
        <v>0</v>
      </c>
      <c r="K88" s="145">
        <f t="shared" si="14"/>
        <v>0</v>
      </c>
      <c r="L88" s="103"/>
      <c r="M88" s="144">
        <f t="shared" si="15"/>
        <v>0</v>
      </c>
      <c r="N88" s="144">
        <f t="shared" si="16"/>
        <v>0</v>
      </c>
      <c r="O88" s="63"/>
      <c r="P88" s="80"/>
      <c r="Q88" s="71"/>
      <c r="R88" s="64"/>
      <c r="S88">
        <f t="shared" si="19"/>
        <v>0</v>
      </c>
    </row>
    <row r="89" spans="1:19" ht="12.75">
      <c r="A89" s="139">
        <f t="shared" si="17"/>
        <v>87</v>
      </c>
      <c r="B89" s="151" t="s">
        <v>274</v>
      </c>
      <c r="C89" t="s">
        <v>6</v>
      </c>
      <c r="D89">
        <v>1992</v>
      </c>
      <c r="E89" s="145">
        <f t="shared" si="11"/>
        <v>13</v>
      </c>
      <c r="F89" s="144" t="str">
        <f t="shared" si="12"/>
        <v>J</v>
      </c>
      <c r="G89" s="133">
        <v>0</v>
      </c>
      <c r="H89" s="70"/>
      <c r="I89" s="85"/>
      <c r="J89" s="147">
        <f t="shared" si="13"/>
        <v>0</v>
      </c>
      <c r="K89" s="145">
        <f t="shared" si="14"/>
        <v>0</v>
      </c>
      <c r="L89" s="103"/>
      <c r="M89" s="144">
        <f t="shared" si="15"/>
        <v>0</v>
      </c>
      <c r="N89" s="144">
        <f t="shared" si="16"/>
        <v>0</v>
      </c>
      <c r="O89" s="63"/>
      <c r="P89" s="80"/>
      <c r="Q89" s="71"/>
      <c r="R89" s="64"/>
      <c r="S89">
        <f t="shared" si="19"/>
        <v>0</v>
      </c>
    </row>
    <row r="90" spans="1:19" ht="12.75">
      <c r="A90" s="139">
        <f t="shared" si="17"/>
        <v>88</v>
      </c>
      <c r="B90" s="153" t="s">
        <v>275</v>
      </c>
      <c r="C90" s="153" t="s">
        <v>6</v>
      </c>
      <c r="D90" s="153">
        <v>1998</v>
      </c>
      <c r="E90" s="145">
        <f t="shared" si="11"/>
        <v>7</v>
      </c>
      <c r="F90" s="144" t="str">
        <f t="shared" si="12"/>
        <v>J</v>
      </c>
      <c r="G90" s="133">
        <v>0</v>
      </c>
      <c r="H90" s="70"/>
      <c r="I90" s="85"/>
      <c r="J90" s="147">
        <f t="shared" si="13"/>
        <v>0</v>
      </c>
      <c r="K90" s="145">
        <f t="shared" si="14"/>
        <v>0</v>
      </c>
      <c r="L90" s="103"/>
      <c r="M90" s="144">
        <f t="shared" si="15"/>
        <v>0</v>
      </c>
      <c r="N90" s="144">
        <f t="shared" si="16"/>
        <v>0</v>
      </c>
      <c r="O90" s="63"/>
      <c r="P90" s="80"/>
      <c r="Q90" s="71"/>
      <c r="R90" s="64"/>
      <c r="S90">
        <f t="shared" si="19"/>
        <v>0</v>
      </c>
    </row>
    <row r="91" spans="1:19" ht="12.75">
      <c r="A91" s="139">
        <f t="shared" si="17"/>
        <v>89</v>
      </c>
      <c r="B91" s="33" t="s">
        <v>102</v>
      </c>
      <c r="C91" t="s">
        <v>6</v>
      </c>
      <c r="D91">
        <v>1942</v>
      </c>
      <c r="E91" s="145">
        <f t="shared" si="11"/>
        <v>63</v>
      </c>
      <c r="F91" s="144" t="str">
        <f t="shared" si="12"/>
        <v>DM</v>
      </c>
      <c r="G91" s="133">
        <v>0</v>
      </c>
      <c r="H91" s="70"/>
      <c r="I91" s="85"/>
      <c r="J91" s="147">
        <f t="shared" si="13"/>
        <v>0</v>
      </c>
      <c r="K91" s="145">
        <f t="shared" si="14"/>
        <v>0</v>
      </c>
      <c r="L91" s="103">
        <v>17</v>
      </c>
      <c r="M91" s="144">
        <f t="shared" si="15"/>
        <v>17</v>
      </c>
      <c r="N91" s="144">
        <f t="shared" si="16"/>
        <v>0</v>
      </c>
      <c r="O91" s="63"/>
      <c r="P91" s="80"/>
      <c r="Q91" s="71"/>
      <c r="R91" s="64"/>
      <c r="S91">
        <f t="shared" si="19"/>
        <v>0</v>
      </c>
    </row>
    <row r="92" spans="1:18" ht="12.75">
      <c r="A92" s="139">
        <f t="shared" si="17"/>
        <v>90</v>
      </c>
      <c r="B92" s="33" t="s">
        <v>103</v>
      </c>
      <c r="C92" t="s">
        <v>9</v>
      </c>
      <c r="D92">
        <v>1966</v>
      </c>
      <c r="E92" s="145">
        <f t="shared" si="11"/>
        <v>39</v>
      </c>
      <c r="F92" s="144">
        <f t="shared" si="12"/>
        <v>0</v>
      </c>
      <c r="G92" s="133">
        <v>0</v>
      </c>
      <c r="H92" s="70"/>
      <c r="I92" s="85"/>
      <c r="J92" s="147">
        <f t="shared" si="13"/>
        <v>10</v>
      </c>
      <c r="K92" s="145">
        <f t="shared" si="14"/>
        <v>10</v>
      </c>
      <c r="L92" s="103">
        <v>15</v>
      </c>
      <c r="M92" s="144">
        <f t="shared" si="15"/>
        <v>5</v>
      </c>
      <c r="N92" s="144">
        <f t="shared" si="16"/>
        <v>0</v>
      </c>
      <c r="O92" s="63"/>
      <c r="P92" s="80"/>
      <c r="Q92" s="71"/>
      <c r="R92" s="64"/>
    </row>
    <row r="93" spans="1:19" ht="12.75">
      <c r="A93" s="139">
        <f t="shared" si="17"/>
        <v>91</v>
      </c>
      <c r="B93" s="33" t="s">
        <v>276</v>
      </c>
      <c r="C93" t="s">
        <v>9</v>
      </c>
      <c r="D93">
        <v>1974</v>
      </c>
      <c r="E93" s="145">
        <f t="shared" si="11"/>
        <v>31</v>
      </c>
      <c r="F93" s="144">
        <f t="shared" si="12"/>
        <v>0</v>
      </c>
      <c r="G93" s="133">
        <v>54</v>
      </c>
      <c r="H93" s="70"/>
      <c r="I93" s="85"/>
      <c r="J93" s="147">
        <f t="shared" si="13"/>
        <v>10</v>
      </c>
      <c r="K93" s="145">
        <f t="shared" si="14"/>
        <v>10</v>
      </c>
      <c r="L93" s="103">
        <v>60</v>
      </c>
      <c r="M93" s="144">
        <f t="shared" si="15"/>
        <v>104</v>
      </c>
      <c r="N93" s="144">
        <f t="shared" si="16"/>
        <v>0</v>
      </c>
      <c r="O93" s="63"/>
      <c r="P93" s="80"/>
      <c r="Q93" s="71"/>
      <c r="R93" s="64"/>
      <c r="S93">
        <f t="shared" si="19"/>
        <v>0</v>
      </c>
    </row>
    <row r="94" spans="1:19" ht="12.75">
      <c r="A94" s="139">
        <f t="shared" si="17"/>
        <v>92</v>
      </c>
      <c r="B94" s="33" t="s">
        <v>105</v>
      </c>
      <c r="C94" t="s">
        <v>9</v>
      </c>
      <c r="D94">
        <v>1966</v>
      </c>
      <c r="E94" s="145">
        <f t="shared" si="11"/>
        <v>39</v>
      </c>
      <c r="F94" s="144">
        <f t="shared" si="12"/>
        <v>0</v>
      </c>
      <c r="G94" s="133">
        <v>40</v>
      </c>
      <c r="H94" s="70"/>
      <c r="I94" s="85"/>
      <c r="J94" s="147">
        <f t="shared" si="13"/>
        <v>10</v>
      </c>
      <c r="K94" s="145">
        <f t="shared" si="14"/>
        <v>10</v>
      </c>
      <c r="L94" s="103">
        <v>22.5</v>
      </c>
      <c r="M94" s="144">
        <f t="shared" si="15"/>
        <v>52.5</v>
      </c>
      <c r="N94" s="144">
        <f t="shared" si="16"/>
        <v>0</v>
      </c>
      <c r="O94" s="63"/>
      <c r="P94" s="80"/>
      <c r="Q94" s="71"/>
      <c r="R94" s="64"/>
      <c r="S94">
        <f t="shared" si="19"/>
        <v>0</v>
      </c>
    </row>
    <row r="95" spans="1:19" ht="12.75">
      <c r="A95" s="139">
        <f t="shared" si="17"/>
        <v>93</v>
      </c>
      <c r="B95" s="33" t="s">
        <v>106</v>
      </c>
      <c r="C95" t="s">
        <v>6</v>
      </c>
      <c r="D95">
        <v>1979</v>
      </c>
      <c r="E95" s="145">
        <f t="shared" si="11"/>
        <v>26</v>
      </c>
      <c r="F95" s="144">
        <f t="shared" si="12"/>
        <v>0</v>
      </c>
      <c r="G95" s="133">
        <v>0</v>
      </c>
      <c r="H95" s="70"/>
      <c r="I95" s="85"/>
      <c r="J95" s="147">
        <f t="shared" si="13"/>
        <v>20</v>
      </c>
      <c r="K95" s="145">
        <f t="shared" si="14"/>
        <v>20</v>
      </c>
      <c r="L95" s="103"/>
      <c r="M95" s="144">
        <f t="shared" si="15"/>
        <v>0</v>
      </c>
      <c r="N95" s="144">
        <f t="shared" si="16"/>
        <v>-20</v>
      </c>
      <c r="O95" s="63"/>
      <c r="P95" s="80"/>
      <c r="Q95" s="71"/>
      <c r="R95" s="64"/>
      <c r="S95">
        <f t="shared" si="19"/>
        <v>0</v>
      </c>
    </row>
    <row r="96" spans="1:19" ht="12.75">
      <c r="A96" s="139">
        <f t="shared" si="17"/>
        <v>94</v>
      </c>
      <c r="B96" s="33" t="s">
        <v>107</v>
      </c>
      <c r="C96" t="s">
        <v>6</v>
      </c>
      <c r="D96">
        <v>1977</v>
      </c>
      <c r="E96" s="145">
        <f t="shared" si="11"/>
        <v>28</v>
      </c>
      <c r="F96" s="144">
        <f t="shared" si="12"/>
        <v>0</v>
      </c>
      <c r="G96" s="133">
        <v>0</v>
      </c>
      <c r="H96" s="70"/>
      <c r="I96" s="85"/>
      <c r="J96" s="147">
        <f t="shared" si="13"/>
        <v>20</v>
      </c>
      <c r="K96" s="145">
        <f t="shared" si="14"/>
        <v>20</v>
      </c>
      <c r="L96" s="103"/>
      <c r="M96" s="144">
        <f t="shared" si="15"/>
        <v>0</v>
      </c>
      <c r="N96" s="144">
        <f t="shared" si="16"/>
        <v>-20</v>
      </c>
      <c r="O96" s="63"/>
      <c r="P96" s="80"/>
      <c r="Q96" s="71"/>
      <c r="R96" s="64"/>
      <c r="S96">
        <f t="shared" si="19"/>
        <v>0</v>
      </c>
    </row>
    <row r="97" spans="1:19" ht="12.75">
      <c r="A97" s="139">
        <f t="shared" si="17"/>
        <v>95</v>
      </c>
      <c r="B97" s="33" t="s">
        <v>107</v>
      </c>
      <c r="C97" t="s">
        <v>6</v>
      </c>
      <c r="D97">
        <v>1955</v>
      </c>
      <c r="E97" s="145">
        <f t="shared" si="11"/>
        <v>50</v>
      </c>
      <c r="F97" s="144">
        <f t="shared" si="12"/>
        <v>0</v>
      </c>
      <c r="G97" s="133">
        <v>0</v>
      </c>
      <c r="H97" s="111"/>
      <c r="I97" s="99"/>
      <c r="J97" s="147">
        <f t="shared" si="13"/>
        <v>20</v>
      </c>
      <c r="K97" s="145">
        <f t="shared" si="14"/>
        <v>20</v>
      </c>
      <c r="L97" s="103"/>
      <c r="M97" s="144">
        <f t="shared" si="15"/>
        <v>0</v>
      </c>
      <c r="N97" s="144">
        <f t="shared" si="16"/>
        <v>-20</v>
      </c>
      <c r="O97" s="63"/>
      <c r="P97" s="80"/>
      <c r="Q97" s="71"/>
      <c r="R97" s="64"/>
      <c r="S97">
        <f t="shared" si="19"/>
        <v>0</v>
      </c>
    </row>
    <row r="98" spans="1:19" ht="12.75">
      <c r="A98" s="139">
        <f t="shared" si="17"/>
        <v>96</v>
      </c>
      <c r="B98" s="33" t="s">
        <v>109</v>
      </c>
      <c r="C98" t="s">
        <v>9</v>
      </c>
      <c r="D98">
        <v>1955</v>
      </c>
      <c r="E98" s="145">
        <f aca="true" t="shared" si="20" ref="E98:E129">I$160-D98</f>
        <v>50</v>
      </c>
      <c r="F98" s="144">
        <f t="shared" si="12"/>
        <v>0</v>
      </c>
      <c r="G98" s="133">
        <v>0</v>
      </c>
      <c r="H98" s="70"/>
      <c r="I98" s="85"/>
      <c r="J98" s="147">
        <f t="shared" si="13"/>
        <v>10</v>
      </c>
      <c r="K98" s="145">
        <f t="shared" si="14"/>
        <v>10</v>
      </c>
      <c r="L98" s="103"/>
      <c r="M98" s="144">
        <f t="shared" si="15"/>
        <v>0</v>
      </c>
      <c r="N98" s="144">
        <f t="shared" si="16"/>
        <v>-10</v>
      </c>
      <c r="O98" s="63"/>
      <c r="P98" s="80"/>
      <c r="Q98" s="71"/>
      <c r="R98" s="64"/>
      <c r="S98">
        <f t="shared" si="19"/>
        <v>0</v>
      </c>
    </row>
    <row r="99" spans="1:20" ht="12.75">
      <c r="A99" s="139">
        <f t="shared" si="17"/>
        <v>97</v>
      </c>
      <c r="B99" s="33" t="s">
        <v>110</v>
      </c>
      <c r="C99" t="s">
        <v>6</v>
      </c>
      <c r="D99">
        <v>1955</v>
      </c>
      <c r="E99" s="145">
        <f t="shared" si="20"/>
        <v>50</v>
      </c>
      <c r="F99" s="144">
        <f t="shared" si="12"/>
        <v>0</v>
      </c>
      <c r="G99" s="134">
        <v>293</v>
      </c>
      <c r="H99" s="70"/>
      <c r="I99" s="85"/>
      <c r="J99" s="147">
        <f t="shared" si="13"/>
        <v>20</v>
      </c>
      <c r="K99" s="145">
        <f t="shared" si="14"/>
        <v>20</v>
      </c>
      <c r="L99" s="136">
        <v>96</v>
      </c>
      <c r="M99" s="144">
        <f t="shared" si="15"/>
        <v>369</v>
      </c>
      <c r="N99" s="144">
        <f t="shared" si="16"/>
        <v>0</v>
      </c>
      <c r="O99" s="112"/>
      <c r="P99" s="107"/>
      <c r="Q99" s="110"/>
      <c r="R99" s="113"/>
      <c r="S99">
        <f t="shared" si="19"/>
        <v>0</v>
      </c>
      <c r="T99" s="114"/>
    </row>
    <row r="100" spans="1:20" s="114" customFormat="1" ht="12.75">
      <c r="A100" s="139">
        <f t="shared" si="17"/>
        <v>98</v>
      </c>
      <c r="B100" s="33" t="s">
        <v>203</v>
      </c>
      <c r="C100" t="s">
        <v>9</v>
      </c>
      <c r="D100">
        <v>1921</v>
      </c>
      <c r="E100" s="145">
        <f t="shared" si="20"/>
        <v>84</v>
      </c>
      <c r="F100" s="144" t="str">
        <f t="shared" si="12"/>
        <v>DŽ</v>
      </c>
      <c r="G100" s="133">
        <v>0</v>
      </c>
      <c r="H100" s="70"/>
      <c r="I100" s="85"/>
      <c r="J100" s="147">
        <f t="shared" si="13"/>
        <v>0</v>
      </c>
      <c r="K100" s="145">
        <f t="shared" si="14"/>
        <v>0</v>
      </c>
      <c r="L100" s="103"/>
      <c r="M100" s="144">
        <f t="shared" si="15"/>
        <v>0</v>
      </c>
      <c r="N100" s="144">
        <f t="shared" si="16"/>
        <v>0</v>
      </c>
      <c r="O100" s="63"/>
      <c r="P100" s="80"/>
      <c r="Q100" s="71"/>
      <c r="R100" s="64"/>
      <c r="S100" s="33">
        <f>IF(R100&lt;0,-R100*100,0)</f>
        <v>0</v>
      </c>
      <c r="T100" s="33"/>
    </row>
    <row r="101" spans="1:19" ht="12.75">
      <c r="A101" s="139">
        <f t="shared" si="17"/>
        <v>99</v>
      </c>
      <c r="B101" s="33" t="s">
        <v>277</v>
      </c>
      <c r="C101" t="s">
        <v>6</v>
      </c>
      <c r="D101">
        <v>1965</v>
      </c>
      <c r="E101" s="145">
        <f t="shared" si="20"/>
        <v>40</v>
      </c>
      <c r="F101" s="144">
        <f t="shared" si="12"/>
        <v>0</v>
      </c>
      <c r="G101" s="133">
        <v>0</v>
      </c>
      <c r="H101" s="70"/>
      <c r="I101" s="85"/>
      <c r="J101" s="147">
        <f t="shared" si="13"/>
        <v>20</v>
      </c>
      <c r="K101" s="145">
        <f t="shared" si="14"/>
        <v>20</v>
      </c>
      <c r="L101" s="103">
        <v>2</v>
      </c>
      <c r="M101" s="144">
        <f t="shared" si="15"/>
        <v>0</v>
      </c>
      <c r="N101" s="144">
        <f t="shared" si="16"/>
        <v>-18</v>
      </c>
      <c r="O101" s="63"/>
      <c r="P101" s="80"/>
      <c r="Q101" s="71"/>
      <c r="R101" s="64"/>
      <c r="S101" s="33"/>
    </row>
    <row r="102" spans="1:19" ht="12.75">
      <c r="A102" s="139">
        <f t="shared" si="17"/>
        <v>100</v>
      </c>
      <c r="B102" s="33" t="s">
        <v>255</v>
      </c>
      <c r="C102" t="s">
        <v>6</v>
      </c>
      <c r="D102">
        <v>1994</v>
      </c>
      <c r="E102" s="145">
        <f t="shared" si="20"/>
        <v>11</v>
      </c>
      <c r="F102" s="144" t="str">
        <f t="shared" si="12"/>
        <v>J</v>
      </c>
      <c r="G102" s="133">
        <v>0</v>
      </c>
      <c r="H102" s="70"/>
      <c r="I102" s="85"/>
      <c r="J102" s="147">
        <f t="shared" si="13"/>
        <v>0</v>
      </c>
      <c r="K102" s="145">
        <f t="shared" si="14"/>
        <v>0</v>
      </c>
      <c r="L102" s="103"/>
      <c r="M102" s="144">
        <f t="shared" si="15"/>
        <v>0</v>
      </c>
      <c r="N102" s="144">
        <f t="shared" si="16"/>
        <v>0</v>
      </c>
      <c r="O102" s="63"/>
      <c r="P102" s="80"/>
      <c r="Q102" s="71"/>
      <c r="R102" s="64"/>
      <c r="S102" s="33"/>
    </row>
    <row r="103" spans="1:19" ht="12.75">
      <c r="A103" s="139">
        <f t="shared" si="17"/>
        <v>101</v>
      </c>
      <c r="B103" s="33" t="s">
        <v>256</v>
      </c>
      <c r="C103" t="s">
        <v>9</v>
      </c>
      <c r="D103">
        <v>1993</v>
      </c>
      <c r="E103" s="145">
        <f t="shared" si="20"/>
        <v>12</v>
      </c>
      <c r="F103" s="144" t="str">
        <f t="shared" si="12"/>
        <v>J</v>
      </c>
      <c r="G103" s="133">
        <v>0</v>
      </c>
      <c r="H103" s="70"/>
      <c r="I103" s="85"/>
      <c r="J103" s="147">
        <f t="shared" si="13"/>
        <v>0</v>
      </c>
      <c r="K103" s="145">
        <f t="shared" si="14"/>
        <v>0</v>
      </c>
      <c r="L103" s="103"/>
      <c r="M103" s="144">
        <f t="shared" si="15"/>
        <v>0</v>
      </c>
      <c r="N103" s="144">
        <f t="shared" si="16"/>
        <v>0</v>
      </c>
      <c r="O103" s="63"/>
      <c r="P103" s="80"/>
      <c r="Q103" s="71"/>
      <c r="R103" s="64"/>
      <c r="S103" s="33"/>
    </row>
    <row r="104" spans="1:19" ht="12.75">
      <c r="A104" s="139">
        <f t="shared" si="17"/>
        <v>102</v>
      </c>
      <c r="B104" s="33" t="s">
        <v>114</v>
      </c>
      <c r="C104" t="s">
        <v>9</v>
      </c>
      <c r="D104">
        <v>1948</v>
      </c>
      <c r="E104" s="145">
        <f t="shared" si="20"/>
        <v>57</v>
      </c>
      <c r="F104" s="144">
        <f t="shared" si="12"/>
        <v>0</v>
      </c>
      <c r="G104" s="133">
        <v>35</v>
      </c>
      <c r="H104" s="70"/>
      <c r="I104" s="85"/>
      <c r="J104" s="147">
        <f t="shared" si="13"/>
        <v>10</v>
      </c>
      <c r="K104" s="145">
        <f t="shared" si="14"/>
        <v>10</v>
      </c>
      <c r="L104" s="103">
        <v>15</v>
      </c>
      <c r="M104" s="144">
        <f t="shared" si="15"/>
        <v>40</v>
      </c>
      <c r="N104" s="144">
        <f t="shared" si="16"/>
        <v>0</v>
      </c>
      <c r="O104" s="63"/>
      <c r="P104" s="80"/>
      <c r="Q104" s="71"/>
      <c r="R104" s="64"/>
      <c r="S104" s="33"/>
    </row>
    <row r="105" spans="1:19" ht="12.75">
      <c r="A105" s="139">
        <f t="shared" si="17"/>
        <v>103</v>
      </c>
      <c r="B105" s="33" t="s">
        <v>116</v>
      </c>
      <c r="C105" t="s">
        <v>6</v>
      </c>
      <c r="D105">
        <v>1948</v>
      </c>
      <c r="E105" s="145">
        <f t="shared" si="20"/>
        <v>57</v>
      </c>
      <c r="F105" s="144">
        <f t="shared" si="12"/>
        <v>0</v>
      </c>
      <c r="G105" s="133">
        <v>0</v>
      </c>
      <c r="H105" s="70"/>
      <c r="I105" s="85"/>
      <c r="J105" s="147">
        <f t="shared" si="13"/>
        <v>20</v>
      </c>
      <c r="K105" s="145">
        <f t="shared" si="14"/>
        <v>20</v>
      </c>
      <c r="L105" s="103"/>
      <c r="M105" s="144">
        <f t="shared" si="15"/>
        <v>0</v>
      </c>
      <c r="N105" s="144">
        <f t="shared" si="16"/>
        <v>-20</v>
      </c>
      <c r="O105" s="63"/>
      <c r="P105" s="80"/>
      <c r="Q105" s="71"/>
      <c r="R105" s="64"/>
      <c r="S105">
        <f aca="true" t="shared" si="21" ref="S105:S126">IF(R105&lt;0,-R105*100,0)</f>
        <v>0</v>
      </c>
    </row>
    <row r="106" spans="1:19" ht="12.75">
      <c r="A106" s="139">
        <f t="shared" si="17"/>
        <v>104</v>
      </c>
      <c r="B106" s="33" t="s">
        <v>205</v>
      </c>
      <c r="C106" t="s">
        <v>9</v>
      </c>
      <c r="D106">
        <v>1934</v>
      </c>
      <c r="E106" s="145">
        <f t="shared" si="20"/>
        <v>71</v>
      </c>
      <c r="F106" s="144" t="str">
        <f t="shared" si="12"/>
        <v>DŽ</v>
      </c>
      <c r="G106" s="133">
        <v>0</v>
      </c>
      <c r="H106" s="70"/>
      <c r="I106" s="85"/>
      <c r="J106" s="147">
        <f t="shared" si="13"/>
        <v>0</v>
      </c>
      <c r="K106" s="145">
        <f t="shared" si="14"/>
        <v>0</v>
      </c>
      <c r="L106" s="103"/>
      <c r="M106" s="144">
        <f t="shared" si="15"/>
        <v>0</v>
      </c>
      <c r="N106" s="144">
        <f t="shared" si="16"/>
        <v>0</v>
      </c>
      <c r="O106" s="63"/>
      <c r="P106" s="80"/>
      <c r="Q106" s="71"/>
      <c r="R106" s="64"/>
      <c r="S106">
        <f t="shared" si="21"/>
        <v>0</v>
      </c>
    </row>
    <row r="107" spans="1:19" ht="12.75">
      <c r="A107" s="139">
        <f t="shared" si="17"/>
        <v>105</v>
      </c>
      <c r="B107" s="33" t="s">
        <v>117</v>
      </c>
      <c r="C107" t="s">
        <v>6</v>
      </c>
      <c r="D107">
        <v>1941</v>
      </c>
      <c r="E107" s="145">
        <f t="shared" si="20"/>
        <v>64</v>
      </c>
      <c r="F107" s="144" t="str">
        <f t="shared" si="12"/>
        <v>DM</v>
      </c>
      <c r="G107" s="133">
        <v>0</v>
      </c>
      <c r="H107" s="70"/>
      <c r="I107" s="85"/>
      <c r="J107" s="147">
        <f t="shared" si="13"/>
        <v>0</v>
      </c>
      <c r="K107" s="145">
        <f t="shared" si="14"/>
        <v>0</v>
      </c>
      <c r="L107" s="103"/>
      <c r="M107" s="144">
        <f t="shared" si="15"/>
        <v>0</v>
      </c>
      <c r="N107" s="144">
        <f t="shared" si="16"/>
        <v>0</v>
      </c>
      <c r="O107" s="63"/>
      <c r="P107" s="80"/>
      <c r="Q107" s="71"/>
      <c r="R107" s="64"/>
      <c r="S107">
        <f t="shared" si="21"/>
        <v>0</v>
      </c>
    </row>
    <row r="108" spans="1:19" ht="12.75">
      <c r="A108" s="139">
        <f t="shared" si="17"/>
        <v>106</v>
      </c>
      <c r="B108" s="151" t="s">
        <v>278</v>
      </c>
      <c r="C108" t="s">
        <v>6</v>
      </c>
      <c r="D108">
        <v>1964</v>
      </c>
      <c r="E108" s="145">
        <f t="shared" si="20"/>
        <v>41</v>
      </c>
      <c r="F108" s="144">
        <f t="shared" si="12"/>
        <v>0</v>
      </c>
      <c r="G108" s="133">
        <v>0</v>
      </c>
      <c r="H108" s="70"/>
      <c r="I108" s="85"/>
      <c r="J108" s="147">
        <f t="shared" si="13"/>
        <v>20</v>
      </c>
      <c r="K108" s="145">
        <f t="shared" si="14"/>
        <v>20</v>
      </c>
      <c r="L108" s="103"/>
      <c r="M108" s="144">
        <f t="shared" si="15"/>
        <v>0</v>
      </c>
      <c r="N108" s="144">
        <f t="shared" si="16"/>
        <v>-20</v>
      </c>
      <c r="O108" s="63"/>
      <c r="P108" s="80"/>
      <c r="Q108" s="71"/>
      <c r="R108" s="64"/>
      <c r="S108">
        <f t="shared" si="21"/>
        <v>0</v>
      </c>
    </row>
    <row r="109" spans="1:19" ht="12.75">
      <c r="A109" s="139">
        <f t="shared" si="17"/>
        <v>107</v>
      </c>
      <c r="B109" s="33" t="s">
        <v>206</v>
      </c>
      <c r="C109" t="s">
        <v>6</v>
      </c>
      <c r="D109">
        <v>1920</v>
      </c>
      <c r="E109" s="145">
        <f t="shared" si="20"/>
        <v>85</v>
      </c>
      <c r="F109" s="144" t="str">
        <f t="shared" si="12"/>
        <v>DM</v>
      </c>
      <c r="G109" s="133">
        <v>0</v>
      </c>
      <c r="H109" s="70"/>
      <c r="I109" s="85"/>
      <c r="J109" s="147">
        <f t="shared" si="13"/>
        <v>0</v>
      </c>
      <c r="K109" s="145">
        <f t="shared" si="14"/>
        <v>0</v>
      </c>
      <c r="L109" s="103"/>
      <c r="M109" s="144">
        <f t="shared" si="15"/>
        <v>0</v>
      </c>
      <c r="N109" s="144">
        <f t="shared" si="16"/>
        <v>0</v>
      </c>
      <c r="O109" s="63"/>
      <c r="P109" s="80"/>
      <c r="Q109" s="71"/>
      <c r="R109" s="64"/>
      <c r="S109">
        <f t="shared" si="21"/>
        <v>0</v>
      </c>
    </row>
    <row r="110" spans="1:19" ht="12.75">
      <c r="A110" s="139">
        <f t="shared" si="17"/>
        <v>108</v>
      </c>
      <c r="B110" s="33" t="s">
        <v>207</v>
      </c>
      <c r="C110" t="s">
        <v>9</v>
      </c>
      <c r="D110">
        <v>1928</v>
      </c>
      <c r="E110" s="145">
        <f t="shared" si="20"/>
        <v>77</v>
      </c>
      <c r="F110" s="144" t="str">
        <f t="shared" si="12"/>
        <v>DŽ</v>
      </c>
      <c r="G110" s="133">
        <v>0</v>
      </c>
      <c r="H110" s="70"/>
      <c r="I110" s="85"/>
      <c r="J110" s="147">
        <f t="shared" si="13"/>
        <v>0</v>
      </c>
      <c r="K110" s="145">
        <f t="shared" si="14"/>
        <v>0</v>
      </c>
      <c r="L110" s="103"/>
      <c r="M110" s="144">
        <f t="shared" si="15"/>
        <v>0</v>
      </c>
      <c r="N110" s="144">
        <f t="shared" si="16"/>
        <v>0</v>
      </c>
      <c r="O110" s="63"/>
      <c r="P110" s="80"/>
      <c r="Q110" s="71"/>
      <c r="R110" s="64"/>
      <c r="S110">
        <f t="shared" si="21"/>
        <v>0</v>
      </c>
    </row>
    <row r="111" spans="1:19" ht="12.75">
      <c r="A111" s="139">
        <f t="shared" si="17"/>
        <v>109</v>
      </c>
      <c r="B111" s="33" t="s">
        <v>118</v>
      </c>
      <c r="C111" t="s">
        <v>6</v>
      </c>
      <c r="D111">
        <v>1964</v>
      </c>
      <c r="E111" s="145">
        <f t="shared" si="20"/>
        <v>41</v>
      </c>
      <c r="F111" s="144">
        <f t="shared" si="12"/>
        <v>0</v>
      </c>
      <c r="G111" s="133">
        <v>112</v>
      </c>
      <c r="H111" s="70" t="s">
        <v>120</v>
      </c>
      <c r="I111" s="85">
        <v>100</v>
      </c>
      <c r="J111" s="147">
        <f t="shared" si="13"/>
        <v>20</v>
      </c>
      <c r="K111" s="145">
        <f t="shared" si="14"/>
        <v>120</v>
      </c>
      <c r="L111" s="103">
        <v>132</v>
      </c>
      <c r="M111" s="144">
        <f t="shared" si="15"/>
        <v>124</v>
      </c>
      <c r="N111" s="144">
        <f t="shared" si="16"/>
        <v>0</v>
      </c>
      <c r="O111" s="63"/>
      <c r="P111" s="80"/>
      <c r="Q111" s="71"/>
      <c r="R111" s="64"/>
      <c r="S111">
        <f t="shared" si="21"/>
        <v>0</v>
      </c>
    </row>
    <row r="112" spans="1:19" ht="12.75">
      <c r="A112" s="139">
        <f t="shared" si="17"/>
        <v>110</v>
      </c>
      <c r="B112" s="33" t="s">
        <v>208</v>
      </c>
      <c r="C112" t="s">
        <v>9</v>
      </c>
      <c r="D112">
        <v>1995</v>
      </c>
      <c r="E112" s="145">
        <f t="shared" si="20"/>
        <v>10</v>
      </c>
      <c r="F112" s="144" t="str">
        <f t="shared" si="12"/>
        <v>J</v>
      </c>
      <c r="G112" s="133">
        <v>0</v>
      </c>
      <c r="H112" s="70"/>
      <c r="I112" s="85"/>
      <c r="J112" s="147">
        <f t="shared" si="13"/>
        <v>0</v>
      </c>
      <c r="K112" s="145">
        <f t="shared" si="14"/>
        <v>0</v>
      </c>
      <c r="L112" s="103"/>
      <c r="M112" s="144">
        <f t="shared" si="15"/>
        <v>0</v>
      </c>
      <c r="N112" s="144">
        <f t="shared" si="16"/>
        <v>0</v>
      </c>
      <c r="O112" s="63"/>
      <c r="P112" s="80"/>
      <c r="Q112" s="71"/>
      <c r="R112" s="64"/>
      <c r="S112">
        <f t="shared" si="21"/>
        <v>0</v>
      </c>
    </row>
    <row r="113" spans="1:19" ht="12.75">
      <c r="A113" s="139">
        <f t="shared" si="17"/>
        <v>111</v>
      </c>
      <c r="B113" s="33" t="s">
        <v>121</v>
      </c>
      <c r="C113" t="s">
        <v>9</v>
      </c>
      <c r="D113">
        <v>1989</v>
      </c>
      <c r="E113" s="145">
        <f t="shared" si="20"/>
        <v>16</v>
      </c>
      <c r="F113" s="144">
        <f t="shared" si="12"/>
        <v>0</v>
      </c>
      <c r="G113" s="133">
        <v>36</v>
      </c>
      <c r="H113" s="70"/>
      <c r="I113" s="85"/>
      <c r="J113" s="147">
        <f t="shared" si="13"/>
        <v>10</v>
      </c>
      <c r="K113" s="145">
        <f t="shared" si="14"/>
        <v>10</v>
      </c>
      <c r="L113" s="103">
        <v>5</v>
      </c>
      <c r="M113" s="144">
        <f t="shared" si="15"/>
        <v>31</v>
      </c>
      <c r="N113" s="144">
        <f t="shared" si="16"/>
        <v>0</v>
      </c>
      <c r="O113" s="63"/>
      <c r="P113" s="80"/>
      <c r="Q113" s="71"/>
      <c r="R113" s="64"/>
      <c r="S113">
        <f t="shared" si="21"/>
        <v>0</v>
      </c>
    </row>
    <row r="114" spans="1:19" ht="12.75">
      <c r="A114" s="139">
        <f t="shared" si="17"/>
        <v>112</v>
      </c>
      <c r="B114" s="153" t="s">
        <v>279</v>
      </c>
      <c r="C114" s="153" t="s">
        <v>9</v>
      </c>
      <c r="D114" s="153">
        <v>1996</v>
      </c>
      <c r="E114" s="145">
        <f t="shared" si="20"/>
        <v>9</v>
      </c>
      <c r="F114" s="144" t="str">
        <f t="shared" si="12"/>
        <v>J</v>
      </c>
      <c r="G114" s="133">
        <v>0</v>
      </c>
      <c r="H114" s="70"/>
      <c r="I114" s="85"/>
      <c r="J114" s="147">
        <f t="shared" si="13"/>
        <v>0</v>
      </c>
      <c r="K114" s="145">
        <f t="shared" si="14"/>
        <v>0</v>
      </c>
      <c r="L114" s="103"/>
      <c r="M114" s="144">
        <f t="shared" si="15"/>
        <v>0</v>
      </c>
      <c r="N114" s="144">
        <f t="shared" si="16"/>
        <v>0</v>
      </c>
      <c r="O114" s="63"/>
      <c r="P114" s="80"/>
      <c r="Q114" s="71"/>
      <c r="R114" s="64"/>
      <c r="S114">
        <f t="shared" si="21"/>
        <v>0</v>
      </c>
    </row>
    <row r="115" spans="1:19" ht="12.75">
      <c r="A115" s="139">
        <f t="shared" si="17"/>
        <v>113</v>
      </c>
      <c r="B115" s="33" t="s">
        <v>209</v>
      </c>
      <c r="C115" t="s">
        <v>6</v>
      </c>
      <c r="D115">
        <v>1972</v>
      </c>
      <c r="E115" s="145">
        <f t="shared" si="20"/>
        <v>33</v>
      </c>
      <c r="F115" s="144">
        <f t="shared" si="12"/>
        <v>0</v>
      </c>
      <c r="G115" s="133">
        <v>0</v>
      </c>
      <c r="H115" s="70"/>
      <c r="I115" s="85"/>
      <c r="J115" s="147">
        <f t="shared" si="13"/>
        <v>20</v>
      </c>
      <c r="K115" s="145">
        <f t="shared" si="14"/>
        <v>20</v>
      </c>
      <c r="L115" s="103"/>
      <c r="M115" s="144">
        <f t="shared" si="15"/>
        <v>0</v>
      </c>
      <c r="N115" s="144">
        <f t="shared" si="16"/>
        <v>-20</v>
      </c>
      <c r="O115" s="63"/>
      <c r="P115" s="80"/>
      <c r="Q115" s="71"/>
      <c r="R115" s="64"/>
      <c r="S115">
        <f t="shared" si="21"/>
        <v>0</v>
      </c>
    </row>
    <row r="116" spans="1:19" ht="12.75">
      <c r="A116" s="139">
        <f t="shared" si="17"/>
        <v>114</v>
      </c>
      <c r="B116" s="33" t="s">
        <v>210</v>
      </c>
      <c r="C116" t="s">
        <v>6</v>
      </c>
      <c r="D116">
        <v>1931</v>
      </c>
      <c r="E116" s="145">
        <f t="shared" si="20"/>
        <v>74</v>
      </c>
      <c r="F116" s="144" t="str">
        <f t="shared" si="12"/>
        <v>DM</v>
      </c>
      <c r="G116" s="133">
        <v>0</v>
      </c>
      <c r="H116" s="70"/>
      <c r="I116" s="85"/>
      <c r="J116" s="147">
        <f t="shared" si="13"/>
        <v>0</v>
      </c>
      <c r="K116" s="145">
        <f t="shared" si="14"/>
        <v>0</v>
      </c>
      <c r="L116" s="103"/>
      <c r="M116" s="144">
        <f t="shared" si="15"/>
        <v>0</v>
      </c>
      <c r="N116" s="144">
        <f t="shared" si="16"/>
        <v>0</v>
      </c>
      <c r="O116" s="63"/>
      <c r="P116" s="80"/>
      <c r="Q116" s="71"/>
      <c r="R116" s="64"/>
      <c r="S116">
        <f t="shared" si="21"/>
        <v>0</v>
      </c>
    </row>
    <row r="117" spans="1:19" ht="12.75">
      <c r="A117" s="139">
        <f t="shared" si="17"/>
        <v>115</v>
      </c>
      <c r="B117" s="33" t="s">
        <v>123</v>
      </c>
      <c r="C117" t="s">
        <v>9</v>
      </c>
      <c r="D117">
        <v>1969</v>
      </c>
      <c r="E117" s="145">
        <f t="shared" si="20"/>
        <v>36</v>
      </c>
      <c r="F117" s="144">
        <f t="shared" si="12"/>
        <v>0</v>
      </c>
      <c r="G117" s="133">
        <v>0</v>
      </c>
      <c r="H117" s="70"/>
      <c r="I117" s="85"/>
      <c r="J117" s="147">
        <f t="shared" si="13"/>
        <v>10</v>
      </c>
      <c r="K117" s="145">
        <f t="shared" si="14"/>
        <v>10</v>
      </c>
      <c r="L117" s="103"/>
      <c r="M117" s="144">
        <f t="shared" si="15"/>
        <v>0</v>
      </c>
      <c r="N117" s="144">
        <f t="shared" si="16"/>
        <v>-10</v>
      </c>
      <c r="O117" s="63"/>
      <c r="P117" s="105"/>
      <c r="Q117" s="72"/>
      <c r="R117" s="64"/>
      <c r="S117">
        <f t="shared" si="21"/>
        <v>0</v>
      </c>
    </row>
    <row r="118" spans="1:19" ht="12.75">
      <c r="A118" s="139">
        <f t="shared" si="17"/>
        <v>116</v>
      </c>
      <c r="B118" s="33" t="s">
        <v>124</v>
      </c>
      <c r="C118" t="s">
        <v>6</v>
      </c>
      <c r="D118">
        <v>1954</v>
      </c>
      <c r="E118" s="145">
        <f t="shared" si="20"/>
        <v>51</v>
      </c>
      <c r="F118" s="144">
        <f t="shared" si="12"/>
        <v>0</v>
      </c>
      <c r="G118" s="133">
        <v>0</v>
      </c>
      <c r="H118" s="70"/>
      <c r="I118" s="85"/>
      <c r="J118" s="147">
        <f t="shared" si="13"/>
        <v>20</v>
      </c>
      <c r="K118" s="145">
        <f t="shared" si="14"/>
        <v>20</v>
      </c>
      <c r="L118" s="103"/>
      <c r="M118" s="144">
        <f t="shared" si="15"/>
        <v>0</v>
      </c>
      <c r="N118" s="144">
        <f t="shared" si="16"/>
        <v>-20</v>
      </c>
      <c r="O118" s="63"/>
      <c r="P118" s="80"/>
      <c r="Q118" s="71"/>
      <c r="R118" s="64"/>
      <c r="S118">
        <f t="shared" si="21"/>
        <v>0</v>
      </c>
    </row>
    <row r="119" spans="1:19" ht="12.75">
      <c r="A119" s="139">
        <f t="shared" si="17"/>
        <v>117</v>
      </c>
      <c r="B119" s="33" t="s">
        <v>126</v>
      </c>
      <c r="C119" t="s">
        <v>6</v>
      </c>
      <c r="D119">
        <v>1944</v>
      </c>
      <c r="E119" s="145">
        <f t="shared" si="20"/>
        <v>61</v>
      </c>
      <c r="F119" s="144">
        <f t="shared" si="12"/>
        <v>0</v>
      </c>
      <c r="G119" s="133">
        <v>184</v>
      </c>
      <c r="H119" s="70"/>
      <c r="I119" s="85"/>
      <c r="J119" s="147">
        <f t="shared" si="13"/>
        <v>20</v>
      </c>
      <c r="K119" s="145">
        <f t="shared" si="14"/>
        <v>20</v>
      </c>
      <c r="L119" s="103">
        <v>30</v>
      </c>
      <c r="M119" s="144">
        <f t="shared" si="15"/>
        <v>194</v>
      </c>
      <c r="N119" s="144">
        <f t="shared" si="16"/>
        <v>0</v>
      </c>
      <c r="O119" s="63"/>
      <c r="P119" s="80"/>
      <c r="Q119" s="71"/>
      <c r="R119" s="64"/>
      <c r="S119">
        <f t="shared" si="21"/>
        <v>0</v>
      </c>
    </row>
    <row r="120" spans="1:19" ht="12.75">
      <c r="A120" s="139">
        <f t="shared" si="17"/>
        <v>118</v>
      </c>
      <c r="B120" s="33" t="s">
        <v>129</v>
      </c>
      <c r="C120" t="s">
        <v>9</v>
      </c>
      <c r="D120">
        <v>1947</v>
      </c>
      <c r="E120" s="145">
        <f t="shared" si="20"/>
        <v>58</v>
      </c>
      <c r="F120" s="144">
        <f t="shared" si="12"/>
        <v>0</v>
      </c>
      <c r="G120" s="133">
        <v>0</v>
      </c>
      <c r="H120" s="70"/>
      <c r="I120" s="85"/>
      <c r="J120" s="147">
        <f t="shared" si="13"/>
        <v>10</v>
      </c>
      <c r="K120" s="145">
        <f t="shared" si="14"/>
        <v>10</v>
      </c>
      <c r="L120" s="103"/>
      <c r="M120" s="144">
        <f t="shared" si="15"/>
        <v>0</v>
      </c>
      <c r="N120" s="144">
        <f t="shared" si="16"/>
        <v>-10</v>
      </c>
      <c r="O120" s="63"/>
      <c r="P120" s="80"/>
      <c r="Q120" s="71"/>
      <c r="R120" s="64"/>
      <c r="S120">
        <f t="shared" si="21"/>
        <v>0</v>
      </c>
    </row>
    <row r="121" spans="1:19" ht="12.75">
      <c r="A121" s="139">
        <f t="shared" si="17"/>
        <v>119</v>
      </c>
      <c r="B121" s="33" t="s">
        <v>130</v>
      </c>
      <c r="C121" t="s">
        <v>6</v>
      </c>
      <c r="D121">
        <v>1976</v>
      </c>
      <c r="E121" s="145">
        <f t="shared" si="20"/>
        <v>29</v>
      </c>
      <c r="F121" s="144">
        <f t="shared" si="12"/>
        <v>0</v>
      </c>
      <c r="G121" s="133">
        <v>0</v>
      </c>
      <c r="H121" s="70"/>
      <c r="I121" s="85"/>
      <c r="J121" s="147">
        <f t="shared" si="13"/>
        <v>20</v>
      </c>
      <c r="K121" s="145">
        <f t="shared" si="14"/>
        <v>20</v>
      </c>
      <c r="L121" s="103">
        <v>23</v>
      </c>
      <c r="M121" s="144">
        <f t="shared" si="15"/>
        <v>3</v>
      </c>
      <c r="N121" s="144">
        <f t="shared" si="16"/>
        <v>0</v>
      </c>
      <c r="O121" s="63"/>
      <c r="P121" s="105"/>
      <c r="Q121" s="72"/>
      <c r="R121" s="64"/>
      <c r="S121">
        <f t="shared" si="21"/>
        <v>0</v>
      </c>
    </row>
    <row r="122" spans="1:19" ht="12.75">
      <c r="A122" s="139">
        <f t="shared" si="17"/>
        <v>120</v>
      </c>
      <c r="B122" s="33" t="s">
        <v>131</v>
      </c>
      <c r="C122" t="s">
        <v>6</v>
      </c>
      <c r="D122">
        <v>1952</v>
      </c>
      <c r="E122" s="145">
        <f t="shared" si="20"/>
        <v>53</v>
      </c>
      <c r="F122" s="144">
        <f t="shared" si="12"/>
        <v>0</v>
      </c>
      <c r="G122" s="133">
        <v>3</v>
      </c>
      <c r="H122" s="70"/>
      <c r="I122" s="85"/>
      <c r="J122" s="147">
        <f t="shared" si="13"/>
        <v>20</v>
      </c>
      <c r="K122" s="145">
        <f t="shared" si="14"/>
        <v>20</v>
      </c>
      <c r="L122" s="103">
        <v>8</v>
      </c>
      <c r="M122" s="144">
        <f t="shared" si="15"/>
        <v>0</v>
      </c>
      <c r="N122" s="144">
        <f t="shared" si="16"/>
        <v>-9</v>
      </c>
      <c r="O122" s="63"/>
      <c r="P122" s="105"/>
      <c r="Q122" s="72"/>
      <c r="R122" s="64"/>
      <c r="S122">
        <f t="shared" si="21"/>
        <v>0</v>
      </c>
    </row>
    <row r="123" spans="1:19" ht="12.75">
      <c r="A123" s="139">
        <f t="shared" si="17"/>
        <v>121</v>
      </c>
      <c r="B123" s="33" t="s">
        <v>135</v>
      </c>
      <c r="C123" t="s">
        <v>6</v>
      </c>
      <c r="D123">
        <v>1993</v>
      </c>
      <c r="E123" s="145">
        <f t="shared" si="20"/>
        <v>12</v>
      </c>
      <c r="F123" s="144" t="str">
        <f t="shared" si="12"/>
        <v>J</v>
      </c>
      <c r="G123" s="133">
        <v>0</v>
      </c>
      <c r="H123" s="70"/>
      <c r="I123" s="85"/>
      <c r="J123" s="147">
        <f t="shared" si="13"/>
        <v>0</v>
      </c>
      <c r="K123" s="145">
        <f t="shared" si="14"/>
        <v>0</v>
      </c>
      <c r="L123" s="103"/>
      <c r="M123" s="144">
        <f t="shared" si="15"/>
        <v>0</v>
      </c>
      <c r="N123" s="144">
        <f t="shared" si="16"/>
        <v>0</v>
      </c>
      <c r="O123" s="63"/>
      <c r="P123" s="80"/>
      <c r="Q123" s="71"/>
      <c r="R123" s="64"/>
      <c r="S123">
        <f t="shared" si="21"/>
        <v>0</v>
      </c>
    </row>
    <row r="124" spans="1:19" ht="12.75">
      <c r="A124" s="139">
        <f t="shared" si="17"/>
        <v>122</v>
      </c>
      <c r="B124" s="33" t="s">
        <v>138</v>
      </c>
      <c r="C124" t="s">
        <v>6</v>
      </c>
      <c r="D124">
        <v>1965</v>
      </c>
      <c r="E124" s="145">
        <f t="shared" si="20"/>
        <v>40</v>
      </c>
      <c r="F124" s="144">
        <f t="shared" si="12"/>
        <v>0</v>
      </c>
      <c r="G124" s="133">
        <v>511</v>
      </c>
      <c r="H124" s="70" t="s">
        <v>139</v>
      </c>
      <c r="I124" s="85">
        <v>100</v>
      </c>
      <c r="J124" s="147">
        <f t="shared" si="13"/>
        <v>20</v>
      </c>
      <c r="K124" s="145">
        <f t="shared" si="14"/>
        <v>120</v>
      </c>
      <c r="L124" s="103">
        <v>37</v>
      </c>
      <c r="M124" s="144">
        <f t="shared" si="15"/>
        <v>428</v>
      </c>
      <c r="N124" s="144">
        <f t="shared" si="16"/>
        <v>0</v>
      </c>
      <c r="O124" s="63"/>
      <c r="P124" s="80"/>
      <c r="Q124" s="71"/>
      <c r="R124" s="64"/>
      <c r="S124">
        <f t="shared" si="21"/>
        <v>0</v>
      </c>
    </row>
    <row r="125" spans="1:19" ht="12.75">
      <c r="A125" s="139">
        <f t="shared" si="17"/>
        <v>123</v>
      </c>
      <c r="B125" s="33" t="s">
        <v>211</v>
      </c>
      <c r="C125" t="s">
        <v>6</v>
      </c>
      <c r="D125">
        <v>1995</v>
      </c>
      <c r="E125" s="145">
        <f t="shared" si="20"/>
        <v>10</v>
      </c>
      <c r="F125" s="144" t="str">
        <f t="shared" si="12"/>
        <v>J</v>
      </c>
      <c r="G125" s="133">
        <v>0</v>
      </c>
      <c r="H125" s="70"/>
      <c r="I125" s="85"/>
      <c r="J125" s="147">
        <f t="shared" si="13"/>
        <v>0</v>
      </c>
      <c r="K125" s="145">
        <f t="shared" si="14"/>
        <v>0</v>
      </c>
      <c r="L125" s="103"/>
      <c r="M125" s="144">
        <f t="shared" si="15"/>
        <v>0</v>
      </c>
      <c r="N125" s="144">
        <f t="shared" si="16"/>
        <v>0</v>
      </c>
      <c r="O125" s="63"/>
      <c r="P125" s="80"/>
      <c r="Q125" s="71"/>
      <c r="R125" s="64"/>
      <c r="S125">
        <f t="shared" si="21"/>
        <v>0</v>
      </c>
    </row>
    <row r="126" spans="1:19" ht="12.75">
      <c r="A126" s="139">
        <f t="shared" si="17"/>
        <v>124</v>
      </c>
      <c r="B126" s="33" t="s">
        <v>140</v>
      </c>
      <c r="C126" t="s">
        <v>6</v>
      </c>
      <c r="D126">
        <v>1972</v>
      </c>
      <c r="E126" s="145">
        <f t="shared" si="20"/>
        <v>33</v>
      </c>
      <c r="F126" s="144">
        <f t="shared" si="12"/>
        <v>0</v>
      </c>
      <c r="G126" s="133">
        <v>0</v>
      </c>
      <c r="H126" s="70"/>
      <c r="I126" s="85"/>
      <c r="J126" s="147">
        <f t="shared" si="13"/>
        <v>20</v>
      </c>
      <c r="K126" s="145">
        <f t="shared" si="14"/>
        <v>20</v>
      </c>
      <c r="L126" s="103">
        <v>10</v>
      </c>
      <c r="M126" s="144">
        <f t="shared" si="15"/>
        <v>0</v>
      </c>
      <c r="N126" s="144">
        <f t="shared" si="16"/>
        <v>-10</v>
      </c>
      <c r="O126" s="63"/>
      <c r="P126" s="80"/>
      <c r="Q126" s="71"/>
      <c r="R126" s="64"/>
      <c r="S126">
        <f t="shared" si="21"/>
        <v>0</v>
      </c>
    </row>
    <row r="127" spans="1:19" ht="12.75">
      <c r="A127" s="139">
        <f t="shared" si="17"/>
        <v>125</v>
      </c>
      <c r="B127" s="33" t="s">
        <v>257</v>
      </c>
      <c r="C127" t="s">
        <v>9</v>
      </c>
      <c r="D127">
        <v>1992</v>
      </c>
      <c r="E127" s="145">
        <f t="shared" si="20"/>
        <v>13</v>
      </c>
      <c r="F127" s="144" t="str">
        <f t="shared" si="12"/>
        <v>J</v>
      </c>
      <c r="G127" s="133">
        <v>1</v>
      </c>
      <c r="H127" s="70"/>
      <c r="I127" s="85"/>
      <c r="J127" s="147">
        <f t="shared" si="13"/>
        <v>0</v>
      </c>
      <c r="K127" s="145">
        <f t="shared" si="14"/>
        <v>0</v>
      </c>
      <c r="L127" s="103"/>
      <c r="M127" s="144">
        <f t="shared" si="15"/>
        <v>1</v>
      </c>
      <c r="N127" s="144">
        <f t="shared" si="16"/>
        <v>0</v>
      </c>
      <c r="O127" s="63"/>
      <c r="P127" s="80"/>
      <c r="Q127" s="71"/>
      <c r="R127" s="64"/>
      <c r="S127" s="33"/>
    </row>
    <row r="128" spans="1:19" ht="12.75">
      <c r="A128" s="139">
        <f t="shared" si="17"/>
        <v>126</v>
      </c>
      <c r="B128" s="151" t="s">
        <v>258</v>
      </c>
      <c r="C128" t="s">
        <v>9</v>
      </c>
      <c r="D128">
        <v>1996</v>
      </c>
      <c r="E128" s="145">
        <f t="shared" si="20"/>
        <v>9</v>
      </c>
      <c r="F128" s="144" t="str">
        <f t="shared" si="12"/>
        <v>J</v>
      </c>
      <c r="G128" s="133">
        <v>1</v>
      </c>
      <c r="H128" s="70"/>
      <c r="I128" s="85"/>
      <c r="J128" s="147">
        <f t="shared" si="13"/>
        <v>0</v>
      </c>
      <c r="K128" s="145">
        <f t="shared" si="14"/>
        <v>0</v>
      </c>
      <c r="L128" s="103"/>
      <c r="M128" s="144">
        <f t="shared" si="15"/>
        <v>1</v>
      </c>
      <c r="N128" s="144">
        <f t="shared" si="16"/>
        <v>0</v>
      </c>
      <c r="O128" s="63"/>
      <c r="P128" s="80"/>
      <c r="Q128" s="71"/>
      <c r="R128" s="64"/>
      <c r="S128" s="33"/>
    </row>
    <row r="129" spans="1:19" ht="12.75">
      <c r="A129" s="139">
        <f t="shared" si="17"/>
        <v>127</v>
      </c>
      <c r="B129" s="33" t="s">
        <v>213</v>
      </c>
      <c r="C129" t="s">
        <v>6</v>
      </c>
      <c r="D129">
        <v>1936</v>
      </c>
      <c r="E129" s="145">
        <f t="shared" si="20"/>
        <v>69</v>
      </c>
      <c r="F129" s="144" t="str">
        <f t="shared" si="12"/>
        <v>DM</v>
      </c>
      <c r="G129" s="133">
        <v>119</v>
      </c>
      <c r="H129" s="70"/>
      <c r="I129" s="85"/>
      <c r="J129" s="147">
        <f t="shared" si="13"/>
        <v>0</v>
      </c>
      <c r="K129" s="145">
        <f t="shared" si="14"/>
        <v>0</v>
      </c>
      <c r="L129" s="103">
        <v>98</v>
      </c>
      <c r="M129" s="144">
        <f t="shared" si="15"/>
        <v>217</v>
      </c>
      <c r="N129" s="144">
        <f t="shared" si="16"/>
        <v>0</v>
      </c>
      <c r="O129" s="63"/>
      <c r="P129" s="80"/>
      <c r="Q129" s="71"/>
      <c r="R129" s="64"/>
      <c r="S129" s="33"/>
    </row>
    <row r="130" spans="1:19" ht="12.75">
      <c r="A130" s="139">
        <f t="shared" si="17"/>
        <v>128</v>
      </c>
      <c r="B130" s="33" t="s">
        <v>214</v>
      </c>
      <c r="C130" t="s">
        <v>9</v>
      </c>
      <c r="D130">
        <v>1940</v>
      </c>
      <c r="E130" s="145">
        <f aca="true" t="shared" si="22" ref="E130:E149">I$160-D130</f>
        <v>65</v>
      </c>
      <c r="F130" s="144" t="str">
        <f t="shared" si="12"/>
        <v>DŽ</v>
      </c>
      <c r="G130" s="133">
        <v>0</v>
      </c>
      <c r="H130" s="70"/>
      <c r="I130" s="85"/>
      <c r="J130" s="147">
        <f t="shared" si="13"/>
        <v>0</v>
      </c>
      <c r="K130" s="145">
        <f t="shared" si="14"/>
        <v>0</v>
      </c>
      <c r="L130" s="103"/>
      <c r="M130" s="144">
        <f t="shared" si="15"/>
        <v>0</v>
      </c>
      <c r="N130" s="144">
        <f t="shared" si="16"/>
        <v>0</v>
      </c>
      <c r="O130" s="63"/>
      <c r="P130" s="80"/>
      <c r="Q130" s="71"/>
      <c r="R130" s="64"/>
      <c r="S130">
        <f aca="true" t="shared" si="23" ref="S130:S143">IF(R130&lt;0,-R130*100,0)</f>
        <v>0</v>
      </c>
    </row>
    <row r="131" spans="1:19" ht="12.75">
      <c r="A131" s="139">
        <f t="shared" si="17"/>
        <v>129</v>
      </c>
      <c r="B131" s="33" t="s">
        <v>141</v>
      </c>
      <c r="C131" t="s">
        <v>6</v>
      </c>
      <c r="D131">
        <v>1941</v>
      </c>
      <c r="E131" s="145">
        <f t="shared" si="22"/>
        <v>64</v>
      </c>
      <c r="F131" s="144" t="str">
        <f aca="true" t="shared" si="24" ref="F131:F149">IF(E131&lt;16,"J",IF(C131="M",IF(E131&gt;62,"DM",0),IF(E131&gt;60,"DŽ",0)))</f>
        <v>DM</v>
      </c>
      <c r="G131" s="133">
        <v>103</v>
      </c>
      <c r="H131" s="70"/>
      <c r="I131" s="85"/>
      <c r="J131" s="147">
        <f aca="true" t="shared" si="25" ref="J131:J150">IF(F131="J",0,IF(F131="DM",0,IF(F131="DŽ",0,IF(C131="M",20,10))))</f>
        <v>0</v>
      </c>
      <c r="K131" s="145">
        <f aca="true" t="shared" si="26" ref="K131:K150">J131+I131</f>
        <v>0</v>
      </c>
      <c r="L131" s="103"/>
      <c r="M131" s="144">
        <f aca="true" t="shared" si="27" ref="M131:M150">IF(L131+G131-K131&gt;0,L131+G131-K131,0)</f>
        <v>103</v>
      </c>
      <c r="N131" s="144">
        <f aca="true" t="shared" si="28" ref="N131:N150">IF(L131+G131-K131&gt;0,0,L131+G131-K131)</f>
        <v>0</v>
      </c>
      <c r="O131" s="63"/>
      <c r="P131" s="80"/>
      <c r="Q131" s="71"/>
      <c r="R131" s="64"/>
      <c r="S131">
        <f t="shared" si="23"/>
        <v>0</v>
      </c>
    </row>
    <row r="132" spans="1:19" ht="12.75">
      <c r="A132" s="139">
        <f aca="true" t="shared" si="29" ref="A132:A150">A131+1</f>
        <v>130</v>
      </c>
      <c r="B132" s="33" t="s">
        <v>142</v>
      </c>
      <c r="C132" t="s">
        <v>6</v>
      </c>
      <c r="D132">
        <v>1957</v>
      </c>
      <c r="E132" s="145">
        <f t="shared" si="22"/>
        <v>48</v>
      </c>
      <c r="F132" s="144">
        <f t="shared" si="24"/>
        <v>0</v>
      </c>
      <c r="G132" s="133">
        <v>90</v>
      </c>
      <c r="H132" s="70"/>
      <c r="I132" s="85"/>
      <c r="J132" s="147">
        <f t="shared" si="25"/>
        <v>20</v>
      </c>
      <c r="K132" s="145">
        <f t="shared" si="26"/>
        <v>20</v>
      </c>
      <c r="L132" s="103">
        <v>71</v>
      </c>
      <c r="M132" s="144">
        <f t="shared" si="27"/>
        <v>141</v>
      </c>
      <c r="N132" s="144">
        <f t="shared" si="28"/>
        <v>0</v>
      </c>
      <c r="O132" s="63"/>
      <c r="P132" s="80"/>
      <c r="Q132" s="71"/>
      <c r="R132" s="64"/>
      <c r="S132">
        <f t="shared" si="23"/>
        <v>0</v>
      </c>
    </row>
    <row r="133" spans="1:19" ht="12.75">
      <c r="A133" s="139">
        <f t="shared" si="29"/>
        <v>131</v>
      </c>
      <c r="B133" s="151" t="s">
        <v>280</v>
      </c>
      <c r="C133" t="s">
        <v>9</v>
      </c>
      <c r="D133">
        <v>1996</v>
      </c>
      <c r="E133" s="145">
        <f t="shared" si="22"/>
        <v>9</v>
      </c>
      <c r="F133" s="144" t="str">
        <f t="shared" si="24"/>
        <v>J</v>
      </c>
      <c r="G133" s="133">
        <v>0</v>
      </c>
      <c r="H133" s="70"/>
      <c r="I133" s="85"/>
      <c r="J133" s="147">
        <f t="shared" si="25"/>
        <v>0</v>
      </c>
      <c r="K133" s="145">
        <f t="shared" si="26"/>
        <v>0</v>
      </c>
      <c r="L133" s="103"/>
      <c r="M133" s="144">
        <f t="shared" si="27"/>
        <v>0</v>
      </c>
      <c r="N133" s="144">
        <f t="shared" si="28"/>
        <v>0</v>
      </c>
      <c r="O133" s="63"/>
      <c r="P133" s="80"/>
      <c r="Q133" s="71"/>
      <c r="R133" s="64"/>
      <c r="S133">
        <f t="shared" si="23"/>
        <v>0</v>
      </c>
    </row>
    <row r="134" spans="1:19" ht="12.75">
      <c r="A134" s="139">
        <f t="shared" si="29"/>
        <v>132</v>
      </c>
      <c r="B134" s="151" t="s">
        <v>281</v>
      </c>
      <c r="C134" t="s">
        <v>6</v>
      </c>
      <c r="D134">
        <v>1993</v>
      </c>
      <c r="E134" s="145">
        <f t="shared" si="22"/>
        <v>12</v>
      </c>
      <c r="F134" s="144" t="str">
        <f t="shared" si="24"/>
        <v>J</v>
      </c>
      <c r="G134" s="133">
        <v>0</v>
      </c>
      <c r="H134" s="70"/>
      <c r="I134" s="85"/>
      <c r="J134" s="147">
        <f t="shared" si="25"/>
        <v>0</v>
      </c>
      <c r="K134" s="145">
        <f t="shared" si="26"/>
        <v>0</v>
      </c>
      <c r="L134" s="103"/>
      <c r="M134" s="144">
        <f t="shared" si="27"/>
        <v>0</v>
      </c>
      <c r="N134" s="144">
        <f t="shared" si="28"/>
        <v>0</v>
      </c>
      <c r="O134" s="63"/>
      <c r="P134" s="105"/>
      <c r="Q134" s="72"/>
      <c r="R134" s="64"/>
      <c r="S134">
        <f t="shared" si="23"/>
        <v>0</v>
      </c>
    </row>
    <row r="135" spans="1:19" ht="12.75">
      <c r="A135" s="139">
        <f t="shared" si="29"/>
        <v>133</v>
      </c>
      <c r="B135" s="151" t="s">
        <v>282</v>
      </c>
      <c r="C135" t="s">
        <v>9</v>
      </c>
      <c r="D135">
        <v>1994</v>
      </c>
      <c r="E135" s="145">
        <f t="shared" si="22"/>
        <v>11</v>
      </c>
      <c r="F135" s="144" t="str">
        <f t="shared" si="24"/>
        <v>J</v>
      </c>
      <c r="G135" s="133">
        <v>0</v>
      </c>
      <c r="H135" s="70"/>
      <c r="I135" s="85"/>
      <c r="J135" s="147">
        <f t="shared" si="25"/>
        <v>0</v>
      </c>
      <c r="K135" s="145">
        <f t="shared" si="26"/>
        <v>0</v>
      </c>
      <c r="L135" s="103"/>
      <c r="M135" s="144">
        <f t="shared" si="27"/>
        <v>0</v>
      </c>
      <c r="N135" s="144">
        <f t="shared" si="28"/>
        <v>0</v>
      </c>
      <c r="O135" s="63"/>
      <c r="P135" s="80"/>
      <c r="Q135" s="71"/>
      <c r="R135" s="64"/>
      <c r="S135">
        <f t="shared" si="23"/>
        <v>0</v>
      </c>
    </row>
    <row r="136" spans="1:19" ht="12.75">
      <c r="A136" s="139">
        <f t="shared" si="29"/>
        <v>134</v>
      </c>
      <c r="B136" s="33" t="s">
        <v>144</v>
      </c>
      <c r="C136" t="s">
        <v>9</v>
      </c>
      <c r="D136">
        <v>1963</v>
      </c>
      <c r="E136" s="145">
        <f t="shared" si="22"/>
        <v>42</v>
      </c>
      <c r="F136" s="144">
        <f t="shared" si="24"/>
        <v>0</v>
      </c>
      <c r="G136" s="133">
        <v>86</v>
      </c>
      <c r="H136" s="70"/>
      <c r="I136" s="85"/>
      <c r="J136" s="147">
        <f t="shared" si="25"/>
        <v>10</v>
      </c>
      <c r="K136" s="145">
        <f t="shared" si="26"/>
        <v>10</v>
      </c>
      <c r="L136" s="103">
        <v>20</v>
      </c>
      <c r="M136" s="144">
        <f t="shared" si="27"/>
        <v>96</v>
      </c>
      <c r="N136" s="144">
        <f t="shared" si="28"/>
        <v>0</v>
      </c>
      <c r="O136" s="63"/>
      <c r="P136" s="80"/>
      <c r="Q136" s="71"/>
      <c r="R136" s="64"/>
      <c r="S136">
        <f t="shared" si="23"/>
        <v>0</v>
      </c>
    </row>
    <row r="137" spans="1:19" ht="12.75">
      <c r="A137" s="139">
        <f t="shared" si="29"/>
        <v>135</v>
      </c>
      <c r="B137" s="33" t="s">
        <v>215</v>
      </c>
      <c r="C137" t="s">
        <v>6</v>
      </c>
      <c r="D137">
        <v>1995</v>
      </c>
      <c r="E137" s="145">
        <f t="shared" si="22"/>
        <v>10</v>
      </c>
      <c r="F137" s="144" t="str">
        <f t="shared" si="24"/>
        <v>J</v>
      </c>
      <c r="G137" s="133">
        <v>0</v>
      </c>
      <c r="H137" s="70"/>
      <c r="I137" s="85"/>
      <c r="J137" s="147">
        <f t="shared" si="25"/>
        <v>0</v>
      </c>
      <c r="K137" s="145">
        <f t="shared" si="26"/>
        <v>0</v>
      </c>
      <c r="L137" s="103"/>
      <c r="M137" s="144">
        <f t="shared" si="27"/>
        <v>0</v>
      </c>
      <c r="N137" s="144">
        <f t="shared" si="28"/>
        <v>0</v>
      </c>
      <c r="O137" s="63"/>
      <c r="P137" s="80"/>
      <c r="Q137" s="71"/>
      <c r="R137" s="64"/>
      <c r="S137">
        <f t="shared" si="23"/>
        <v>0</v>
      </c>
    </row>
    <row r="138" spans="1:19" ht="12.75">
      <c r="A138" s="139">
        <f t="shared" si="29"/>
        <v>136</v>
      </c>
      <c r="B138" s="33" t="s">
        <v>147</v>
      </c>
      <c r="C138" t="s">
        <v>6</v>
      </c>
      <c r="D138">
        <v>1963</v>
      </c>
      <c r="E138" s="145">
        <f t="shared" si="22"/>
        <v>42</v>
      </c>
      <c r="F138" s="144">
        <f t="shared" si="24"/>
        <v>0</v>
      </c>
      <c r="G138" s="133">
        <v>0</v>
      </c>
      <c r="H138" s="70" t="s">
        <v>148</v>
      </c>
      <c r="I138" s="85">
        <v>100</v>
      </c>
      <c r="J138" s="147">
        <f t="shared" si="25"/>
        <v>20</v>
      </c>
      <c r="K138" s="145">
        <f t="shared" si="26"/>
        <v>120</v>
      </c>
      <c r="L138" s="103">
        <v>6</v>
      </c>
      <c r="M138" s="144">
        <f t="shared" si="27"/>
        <v>0</v>
      </c>
      <c r="N138" s="144">
        <f t="shared" si="28"/>
        <v>-114</v>
      </c>
      <c r="O138" s="63"/>
      <c r="P138" s="80"/>
      <c r="Q138" s="71"/>
      <c r="R138" s="64"/>
      <c r="S138">
        <f t="shared" si="23"/>
        <v>0</v>
      </c>
    </row>
    <row r="139" spans="1:19" ht="12.75">
      <c r="A139" s="139">
        <f t="shared" si="29"/>
        <v>137</v>
      </c>
      <c r="B139" s="33" t="s">
        <v>216</v>
      </c>
      <c r="C139" t="s">
        <v>6</v>
      </c>
      <c r="D139">
        <v>1990</v>
      </c>
      <c r="E139" s="145">
        <f t="shared" si="22"/>
        <v>15</v>
      </c>
      <c r="F139" s="144" t="str">
        <f t="shared" si="24"/>
        <v>J</v>
      </c>
      <c r="G139" s="133">
        <v>0</v>
      </c>
      <c r="H139" s="70"/>
      <c r="I139" s="85"/>
      <c r="J139" s="147">
        <f t="shared" si="25"/>
        <v>0</v>
      </c>
      <c r="K139" s="145">
        <f t="shared" si="26"/>
        <v>0</v>
      </c>
      <c r="L139" s="135"/>
      <c r="M139" s="144">
        <f t="shared" si="27"/>
        <v>0</v>
      </c>
      <c r="N139" s="144">
        <f t="shared" si="28"/>
        <v>0</v>
      </c>
      <c r="O139" s="63"/>
      <c r="P139" s="105"/>
      <c r="Q139" s="72"/>
      <c r="R139" s="64"/>
      <c r="S139">
        <f t="shared" si="23"/>
        <v>0</v>
      </c>
    </row>
    <row r="140" spans="1:19" ht="12.75">
      <c r="A140" s="139">
        <f t="shared" si="29"/>
        <v>138</v>
      </c>
      <c r="B140" s="151" t="s">
        <v>283</v>
      </c>
      <c r="C140" t="s">
        <v>6</v>
      </c>
      <c r="D140">
        <v>1962</v>
      </c>
      <c r="E140" s="145">
        <f t="shared" si="22"/>
        <v>43</v>
      </c>
      <c r="F140" s="144">
        <f t="shared" si="24"/>
        <v>0</v>
      </c>
      <c r="G140" s="133">
        <v>0</v>
      </c>
      <c r="H140" s="70"/>
      <c r="I140" s="85"/>
      <c r="J140" s="147">
        <f t="shared" si="25"/>
        <v>20</v>
      </c>
      <c r="K140" s="145">
        <f t="shared" si="26"/>
        <v>20</v>
      </c>
      <c r="L140" s="103"/>
      <c r="M140" s="144">
        <f t="shared" si="27"/>
        <v>0</v>
      </c>
      <c r="N140" s="144">
        <f t="shared" si="28"/>
        <v>-20</v>
      </c>
      <c r="O140" s="63"/>
      <c r="P140" s="80"/>
      <c r="Q140" s="71"/>
      <c r="R140" s="64"/>
      <c r="S140">
        <f t="shared" si="23"/>
        <v>0</v>
      </c>
    </row>
    <row r="141" spans="1:19" ht="12.75">
      <c r="A141" s="139">
        <f t="shared" si="29"/>
        <v>139</v>
      </c>
      <c r="B141" s="33" t="s">
        <v>149</v>
      </c>
      <c r="C141" t="s">
        <v>6</v>
      </c>
      <c r="D141">
        <v>1952</v>
      </c>
      <c r="E141" s="145">
        <f t="shared" si="22"/>
        <v>53</v>
      </c>
      <c r="F141" s="144">
        <f t="shared" si="24"/>
        <v>0</v>
      </c>
      <c r="G141" s="133">
        <v>0</v>
      </c>
      <c r="H141" s="70"/>
      <c r="I141" s="85"/>
      <c r="J141" s="147">
        <f t="shared" si="25"/>
        <v>20</v>
      </c>
      <c r="K141" s="145">
        <f t="shared" si="26"/>
        <v>20</v>
      </c>
      <c r="L141" s="103"/>
      <c r="M141" s="144">
        <f t="shared" si="27"/>
        <v>0</v>
      </c>
      <c r="N141" s="144">
        <f t="shared" si="28"/>
        <v>-20</v>
      </c>
      <c r="O141" s="63"/>
      <c r="P141" s="80"/>
      <c r="Q141" s="71"/>
      <c r="R141" s="64"/>
      <c r="S141">
        <f t="shared" si="23"/>
        <v>0</v>
      </c>
    </row>
    <row r="142" spans="1:19" ht="12.75">
      <c r="A142" s="139">
        <f t="shared" si="29"/>
        <v>140</v>
      </c>
      <c r="B142" s="33" t="s">
        <v>150</v>
      </c>
      <c r="C142" t="s">
        <v>9</v>
      </c>
      <c r="D142">
        <v>1980</v>
      </c>
      <c r="E142" s="145">
        <f t="shared" si="22"/>
        <v>25</v>
      </c>
      <c r="F142" s="144">
        <f t="shared" si="24"/>
        <v>0</v>
      </c>
      <c r="G142" s="133">
        <v>0</v>
      </c>
      <c r="H142" s="70"/>
      <c r="I142" s="85"/>
      <c r="J142" s="147">
        <f t="shared" si="25"/>
        <v>10</v>
      </c>
      <c r="K142" s="145">
        <f t="shared" si="26"/>
        <v>10</v>
      </c>
      <c r="L142" s="103">
        <v>5</v>
      </c>
      <c r="M142" s="144">
        <f t="shared" si="27"/>
        <v>0</v>
      </c>
      <c r="N142" s="144">
        <f t="shared" si="28"/>
        <v>-5</v>
      </c>
      <c r="O142" s="63"/>
      <c r="P142" s="80"/>
      <c r="Q142" s="71"/>
      <c r="R142" s="64"/>
      <c r="S142">
        <f t="shared" si="23"/>
        <v>0</v>
      </c>
    </row>
    <row r="143" spans="1:19" ht="12.75">
      <c r="A143" s="139">
        <f t="shared" si="29"/>
        <v>141</v>
      </c>
      <c r="B143" s="33" t="s">
        <v>152</v>
      </c>
      <c r="C143" t="s">
        <v>9</v>
      </c>
      <c r="D143">
        <v>1955</v>
      </c>
      <c r="E143" s="145">
        <f t="shared" si="22"/>
        <v>50</v>
      </c>
      <c r="F143" s="144">
        <f t="shared" si="24"/>
        <v>0</v>
      </c>
      <c r="G143" s="133">
        <v>0</v>
      </c>
      <c r="H143" s="70"/>
      <c r="I143" s="85"/>
      <c r="J143" s="147">
        <f t="shared" si="25"/>
        <v>10</v>
      </c>
      <c r="K143" s="145">
        <f t="shared" si="26"/>
        <v>10</v>
      </c>
      <c r="L143" s="103"/>
      <c r="M143" s="144">
        <f t="shared" si="27"/>
        <v>0</v>
      </c>
      <c r="N143" s="144">
        <f t="shared" si="28"/>
        <v>-10</v>
      </c>
      <c r="O143" s="63"/>
      <c r="P143" s="80"/>
      <c r="Q143" s="71"/>
      <c r="R143" s="64"/>
      <c r="S143">
        <f t="shared" si="23"/>
        <v>0</v>
      </c>
    </row>
    <row r="144" spans="1:19" ht="12.75">
      <c r="A144" s="139">
        <f t="shared" si="29"/>
        <v>142</v>
      </c>
      <c r="B144" s="33" t="s">
        <v>153</v>
      </c>
      <c r="C144" t="s">
        <v>6</v>
      </c>
      <c r="D144">
        <v>1970</v>
      </c>
      <c r="E144" s="145">
        <f t="shared" si="22"/>
        <v>35</v>
      </c>
      <c r="F144" s="144">
        <f t="shared" si="24"/>
        <v>0</v>
      </c>
      <c r="G144" s="133">
        <v>0</v>
      </c>
      <c r="H144" s="70" t="s">
        <v>236</v>
      </c>
      <c r="I144" s="85">
        <v>100</v>
      </c>
      <c r="J144" s="147">
        <f t="shared" si="25"/>
        <v>20</v>
      </c>
      <c r="K144" s="145">
        <f t="shared" si="26"/>
        <v>120</v>
      </c>
      <c r="L144" s="103">
        <v>78</v>
      </c>
      <c r="M144" s="144">
        <f t="shared" si="27"/>
        <v>0</v>
      </c>
      <c r="N144" s="144">
        <f t="shared" si="28"/>
        <v>-42</v>
      </c>
      <c r="O144" s="63"/>
      <c r="P144" s="80"/>
      <c r="Q144" s="71"/>
      <c r="R144" s="64"/>
      <c r="S144" s="33"/>
    </row>
    <row r="145" spans="1:19" ht="12.75">
      <c r="A145" s="139">
        <f t="shared" si="29"/>
        <v>143</v>
      </c>
      <c r="B145" s="33" t="s">
        <v>238</v>
      </c>
      <c r="C145" t="s">
        <v>6</v>
      </c>
      <c r="D145">
        <v>1944</v>
      </c>
      <c r="E145" s="145">
        <f t="shared" si="22"/>
        <v>61</v>
      </c>
      <c r="F145" s="144">
        <f t="shared" si="24"/>
        <v>0</v>
      </c>
      <c r="G145" s="133">
        <v>10</v>
      </c>
      <c r="H145" s="70"/>
      <c r="I145" s="85"/>
      <c r="J145" s="147">
        <f t="shared" si="25"/>
        <v>20</v>
      </c>
      <c r="K145" s="145">
        <f t="shared" si="26"/>
        <v>20</v>
      </c>
      <c r="L145" s="103">
        <v>12</v>
      </c>
      <c r="M145" s="144">
        <f t="shared" si="27"/>
        <v>2</v>
      </c>
      <c r="N145" s="144">
        <f t="shared" si="28"/>
        <v>0</v>
      </c>
      <c r="O145" s="63"/>
      <c r="P145" s="80"/>
      <c r="Q145" s="71"/>
      <c r="R145" s="64"/>
      <c r="S145" s="33">
        <f>IF(R145&lt;0,-R145*100,0)</f>
        <v>0</v>
      </c>
    </row>
    <row r="146" spans="1:19" ht="12.75">
      <c r="A146" s="139">
        <f t="shared" si="29"/>
        <v>144</v>
      </c>
      <c r="B146" s="33" t="s">
        <v>217</v>
      </c>
      <c r="C146" t="s">
        <v>6</v>
      </c>
      <c r="D146">
        <v>1992</v>
      </c>
      <c r="E146" s="145">
        <f t="shared" si="22"/>
        <v>13</v>
      </c>
      <c r="F146" s="144" t="str">
        <f t="shared" si="24"/>
        <v>J</v>
      </c>
      <c r="G146" s="133">
        <v>0</v>
      </c>
      <c r="H146" s="70"/>
      <c r="I146" s="85"/>
      <c r="J146" s="147">
        <f t="shared" si="25"/>
        <v>0</v>
      </c>
      <c r="K146" s="145">
        <f t="shared" si="26"/>
        <v>0</v>
      </c>
      <c r="L146" s="103"/>
      <c r="M146" s="144">
        <f t="shared" si="27"/>
        <v>0</v>
      </c>
      <c r="N146" s="144">
        <f t="shared" si="28"/>
        <v>0</v>
      </c>
      <c r="O146" s="63"/>
      <c r="P146" s="80"/>
      <c r="Q146" s="71"/>
      <c r="R146" s="64"/>
      <c r="S146" s="33">
        <f>IF(R146&lt;0,-R146*100,0)</f>
        <v>0</v>
      </c>
    </row>
    <row r="147" spans="1:19" ht="12.75">
      <c r="A147" s="139">
        <f t="shared" si="29"/>
        <v>145</v>
      </c>
      <c r="B147" s="33" t="s">
        <v>218</v>
      </c>
      <c r="C147" t="s">
        <v>9</v>
      </c>
      <c r="D147">
        <v>1930</v>
      </c>
      <c r="E147" s="145">
        <f t="shared" si="22"/>
        <v>75</v>
      </c>
      <c r="F147" s="144" t="str">
        <f t="shared" si="24"/>
        <v>DŽ</v>
      </c>
      <c r="G147" s="133">
        <v>0</v>
      </c>
      <c r="H147" s="70"/>
      <c r="I147" s="85"/>
      <c r="J147" s="147">
        <f t="shared" si="25"/>
        <v>0</v>
      </c>
      <c r="K147" s="145">
        <f t="shared" si="26"/>
        <v>0</v>
      </c>
      <c r="L147" s="103"/>
      <c r="M147" s="144">
        <f t="shared" si="27"/>
        <v>0</v>
      </c>
      <c r="N147" s="144">
        <f t="shared" si="28"/>
        <v>0</v>
      </c>
      <c r="O147" s="63"/>
      <c r="P147" s="80"/>
      <c r="Q147" s="71"/>
      <c r="R147" s="64"/>
      <c r="S147" s="23"/>
    </row>
    <row r="148" spans="1:19" ht="12.75">
      <c r="A148" s="139">
        <f>A147+1</f>
        <v>146</v>
      </c>
      <c r="B148" s="33" t="s">
        <v>157</v>
      </c>
      <c r="C148" t="s">
        <v>9</v>
      </c>
      <c r="D148">
        <v>1943</v>
      </c>
      <c r="E148" s="145">
        <f t="shared" si="22"/>
        <v>62</v>
      </c>
      <c r="F148" s="144" t="str">
        <f t="shared" si="24"/>
        <v>DŽ</v>
      </c>
      <c r="G148" s="133">
        <v>0</v>
      </c>
      <c r="H148" s="70"/>
      <c r="I148" s="85"/>
      <c r="J148" s="147">
        <f t="shared" si="25"/>
        <v>0</v>
      </c>
      <c r="K148" s="145">
        <f t="shared" si="26"/>
        <v>0</v>
      </c>
      <c r="L148" s="103"/>
      <c r="M148" s="144">
        <f t="shared" si="27"/>
        <v>0</v>
      </c>
      <c r="N148" s="144">
        <f t="shared" si="28"/>
        <v>0</v>
      </c>
      <c r="O148" s="63"/>
      <c r="P148" s="80"/>
      <c r="Q148" s="71"/>
      <c r="R148" s="64"/>
      <c r="S148" s="23"/>
    </row>
    <row r="149" spans="1:19" ht="12.75">
      <c r="A149" s="139">
        <f t="shared" si="29"/>
        <v>147</v>
      </c>
      <c r="B149" s="151" t="s">
        <v>284</v>
      </c>
      <c r="C149" t="s">
        <v>6</v>
      </c>
      <c r="D149">
        <v>1990</v>
      </c>
      <c r="E149" s="145">
        <f t="shared" si="22"/>
        <v>15</v>
      </c>
      <c r="F149" s="144" t="str">
        <f t="shared" si="24"/>
        <v>J</v>
      </c>
      <c r="G149" s="133">
        <v>0</v>
      </c>
      <c r="H149" s="70"/>
      <c r="I149" s="85"/>
      <c r="J149" s="147">
        <f t="shared" si="25"/>
        <v>0</v>
      </c>
      <c r="K149" s="145">
        <f t="shared" si="26"/>
        <v>0</v>
      </c>
      <c r="L149" s="103"/>
      <c r="M149" s="144">
        <f t="shared" si="27"/>
        <v>0</v>
      </c>
      <c r="N149" s="144">
        <f t="shared" si="28"/>
        <v>0</v>
      </c>
      <c r="O149" s="63"/>
      <c r="P149" s="80"/>
      <c r="Q149" s="71"/>
      <c r="R149" s="64"/>
      <c r="S149" s="23"/>
    </row>
    <row r="150" spans="1:19" ht="13.5" thickBot="1">
      <c r="A150" s="139">
        <f t="shared" si="29"/>
        <v>148</v>
      </c>
      <c r="B150" s="154" t="s">
        <v>158</v>
      </c>
      <c r="C150" s="156"/>
      <c r="D150" s="156"/>
      <c r="E150" s="145"/>
      <c r="F150" s="144" t="s">
        <v>285</v>
      </c>
      <c r="G150" s="96">
        <v>0</v>
      </c>
      <c r="H150" s="106"/>
      <c r="I150" s="94"/>
      <c r="J150" s="147">
        <f t="shared" si="25"/>
        <v>0</v>
      </c>
      <c r="K150" s="145">
        <f t="shared" si="26"/>
        <v>0</v>
      </c>
      <c r="L150" s="137"/>
      <c r="M150" s="144">
        <f t="shared" si="27"/>
        <v>0</v>
      </c>
      <c r="N150" s="144">
        <f t="shared" si="28"/>
        <v>0</v>
      </c>
      <c r="O150" s="5"/>
      <c r="P150" s="101"/>
      <c r="Q150" s="95"/>
      <c r="R150" s="96"/>
      <c r="S150" s="97">
        <f>IF(R150&lt;0,-R150*100,0)</f>
        <v>0</v>
      </c>
    </row>
    <row r="151" spans="1:18" ht="12.75">
      <c r="A151" s="139"/>
      <c r="B151" s="154"/>
      <c r="C151" s="156"/>
      <c r="D151" s="156"/>
      <c r="E151" s="99"/>
      <c r="F151" s="144"/>
      <c r="G151" s="80"/>
      <c r="H151" s="70"/>
      <c r="I151" s="85"/>
      <c r="J151" s="87"/>
      <c r="K151" s="107"/>
      <c r="L151" s="103"/>
      <c r="M151" s="80"/>
      <c r="N151" s="80"/>
      <c r="O151" s="19"/>
      <c r="P151" s="80"/>
      <c r="Q151" s="71"/>
      <c r="R151" s="65"/>
    </row>
    <row r="152" spans="1:18" ht="12.75">
      <c r="A152" s="139"/>
      <c r="B152" s="157" t="s">
        <v>160</v>
      </c>
      <c r="C152" s="156"/>
      <c r="D152" s="156"/>
      <c r="E152" s="99"/>
      <c r="F152" s="144"/>
      <c r="G152" s="80"/>
      <c r="H152" s="70"/>
      <c r="I152" s="85"/>
      <c r="J152" s="87"/>
      <c r="K152" s="104">
        <f>SUM(K3:K148)</f>
        <v>2270</v>
      </c>
      <c r="L152" s="103"/>
      <c r="M152" s="80"/>
      <c r="N152" s="80"/>
      <c r="O152" s="19"/>
      <c r="P152" s="80"/>
      <c r="Q152" s="71"/>
      <c r="R152" s="65"/>
    </row>
    <row r="153" spans="1:18" ht="12.75">
      <c r="A153" s="139"/>
      <c r="B153" s="157" t="s">
        <v>161</v>
      </c>
      <c r="C153" s="156"/>
      <c r="D153" s="156"/>
      <c r="E153" s="99"/>
      <c r="F153" s="144"/>
      <c r="G153" s="80"/>
      <c r="H153" s="70"/>
      <c r="I153" s="85"/>
      <c r="J153" s="87"/>
      <c r="K153" s="108"/>
      <c r="L153" s="103">
        <f>SUM(L3:L148)</f>
        <v>2026</v>
      </c>
      <c r="M153" s="80"/>
      <c r="N153" s="80"/>
      <c r="O153" s="19"/>
      <c r="P153" s="80"/>
      <c r="Q153" s="71"/>
      <c r="R153" s="65"/>
    </row>
    <row r="154" spans="1:18" ht="12.75">
      <c r="A154" s="139"/>
      <c r="B154" s="92" t="s">
        <v>237</v>
      </c>
      <c r="C154" s="84"/>
      <c r="D154" s="80"/>
      <c r="E154" s="99"/>
      <c r="F154" s="85"/>
      <c r="G154" s="80"/>
      <c r="H154" s="70"/>
      <c r="I154" s="85"/>
      <c r="J154" s="87"/>
      <c r="K154" s="108"/>
      <c r="L154" s="103"/>
      <c r="M154" s="90">
        <f>SUM(M3:M148)</f>
        <v>5057.5</v>
      </c>
      <c r="N154" s="80"/>
      <c r="O154" s="19"/>
      <c r="P154" s="80"/>
      <c r="Q154" s="71"/>
      <c r="R154" s="65"/>
    </row>
    <row r="155" spans="1:18" ht="12.75">
      <c r="A155" s="139"/>
      <c r="B155" s="92" t="s">
        <v>163</v>
      </c>
      <c r="C155" s="84"/>
      <c r="D155" s="80"/>
      <c r="E155" s="99"/>
      <c r="F155" s="85"/>
      <c r="G155" s="80"/>
      <c r="H155" s="70"/>
      <c r="I155" s="85"/>
      <c r="J155" s="87"/>
      <c r="K155" s="108"/>
      <c r="L155" s="103"/>
      <c r="M155" s="80"/>
      <c r="N155" s="90">
        <f>SUM(N3:N148)</f>
        <v>-1051.5</v>
      </c>
      <c r="O155" s="19"/>
      <c r="P155" s="80"/>
      <c r="Q155" s="71"/>
      <c r="R155" s="65"/>
    </row>
    <row r="156" spans="1:18" ht="12.75">
      <c r="A156" s="139"/>
      <c r="B156" s="115" t="s">
        <v>250</v>
      </c>
      <c r="C156" s="159" t="e">
        <f>#REF!</f>
        <v>#REF!</v>
      </c>
      <c r="D156" s="160"/>
      <c r="E156" s="160"/>
      <c r="F156" s="160"/>
      <c r="G156" s="80"/>
      <c r="H156" s="70"/>
      <c r="I156" s="85"/>
      <c r="J156" s="87"/>
      <c r="K156" s="108"/>
      <c r="L156" s="103"/>
      <c r="M156" s="80"/>
      <c r="N156" s="90"/>
      <c r="O156" s="19"/>
      <c r="P156" s="80"/>
      <c r="Q156" s="71"/>
      <c r="R156" s="65"/>
    </row>
    <row r="157" spans="1:18" ht="12.75">
      <c r="A157" s="139"/>
      <c r="J157" s="87"/>
      <c r="K157" s="108"/>
      <c r="L157" s="103"/>
      <c r="O157" s="54"/>
      <c r="P157" s="90"/>
      <c r="Q157" s="73"/>
      <c r="R157" s="66"/>
    </row>
    <row r="158" spans="2:18" ht="12.75">
      <c r="B158" s="126" t="s">
        <v>253</v>
      </c>
      <c r="C158" s="127"/>
      <c r="D158" s="128"/>
      <c r="E158" s="131"/>
      <c r="F158" s="131"/>
      <c r="G158" s="132"/>
      <c r="H158" s="129"/>
      <c r="I158" s="130">
        <v>2005</v>
      </c>
      <c r="J158" s="87"/>
      <c r="K158" s="108"/>
      <c r="L158" s="103"/>
      <c r="O158" s="54"/>
      <c r="P158" s="90"/>
      <c r="Q158" s="73"/>
      <c r="R158" s="66"/>
    </row>
    <row r="159" spans="11:17" ht="13.5" thickBot="1">
      <c r="K159" s="108"/>
      <c r="L159" s="103"/>
      <c r="Q159" s="74"/>
    </row>
    <row r="160" spans="2:17" ht="13.5" thickBot="1">
      <c r="B160" s="88" t="s">
        <v>252</v>
      </c>
      <c r="C160" s="89"/>
      <c r="D160" s="123"/>
      <c r="E160" s="124"/>
      <c r="F160" s="89"/>
      <c r="G160" s="123"/>
      <c r="H160" s="125"/>
      <c r="I160" s="102">
        <v>2005</v>
      </c>
      <c r="K160" s="108"/>
      <c r="L160" s="103"/>
      <c r="Q160" s="74"/>
    </row>
    <row r="161" ht="12.75">
      <c r="Q161" s="74"/>
    </row>
    <row r="162" ht="12.75">
      <c r="Q162" s="74"/>
    </row>
    <row r="163" spans="2:17" ht="12.75">
      <c r="B163" s="23"/>
      <c r="C163" s="23"/>
      <c r="D163" s="52"/>
      <c r="E163" s="52"/>
      <c r="F163" s="19"/>
      <c r="G163" s="19"/>
      <c r="H163" s="21"/>
      <c r="I163" s="53"/>
      <c r="Q163" s="75"/>
    </row>
    <row r="164" spans="1:17" ht="12.75">
      <c r="A164" s="141" t="s">
        <v>239</v>
      </c>
      <c r="B164" s="22"/>
      <c r="C164" s="22"/>
      <c r="D164" s="23"/>
      <c r="E164" s="23"/>
      <c r="F164" s="24"/>
      <c r="G164" s="33"/>
      <c r="H164" s="21"/>
      <c r="I164" s="55"/>
      <c r="Q164" s="75"/>
    </row>
    <row r="165" spans="1:17" ht="12.75">
      <c r="A165" s="142" t="s">
        <v>251</v>
      </c>
      <c r="B165" s="24"/>
      <c r="C165" s="24"/>
      <c r="D165" s="24"/>
      <c r="E165" s="24"/>
      <c r="F165" s="24"/>
      <c r="G165" s="24"/>
      <c r="H165" s="24"/>
      <c r="I165" s="24"/>
      <c r="J165" s="19"/>
      <c r="Q165" s="75"/>
    </row>
    <row r="166" spans="1:17" ht="12.75">
      <c r="A166" s="142"/>
      <c r="B166" s="24"/>
      <c r="C166" s="24"/>
      <c r="D166" s="24"/>
      <c r="E166" s="24"/>
      <c r="F166" s="24"/>
      <c r="G166" s="24"/>
      <c r="H166" s="24"/>
      <c r="I166" s="24"/>
      <c r="J166" s="19"/>
      <c r="Q166" s="75"/>
    </row>
    <row r="167" spans="1:17" ht="12.75">
      <c r="A167" s="142" t="s">
        <v>166</v>
      </c>
      <c r="B167" s="24"/>
      <c r="C167" s="24"/>
      <c r="D167" s="56"/>
      <c r="E167" s="56"/>
      <c r="F167" s="24"/>
      <c r="G167" s="24"/>
      <c r="H167" s="24"/>
      <c r="I167" s="25"/>
      <c r="J167" s="24"/>
      <c r="K167" s="54"/>
      <c r="Q167" s="75"/>
    </row>
    <row r="168" spans="1:17" ht="12.75">
      <c r="A168" s="142" t="s">
        <v>240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19"/>
      <c r="Q168" s="75"/>
    </row>
    <row r="169" spans="1:17" ht="12.75">
      <c r="A169" s="142"/>
      <c r="B169" s="24"/>
      <c r="C169" s="24"/>
      <c r="D169" s="24"/>
      <c r="E169" s="24"/>
      <c r="F169" s="24"/>
      <c r="G169" s="24"/>
      <c r="H169" s="24"/>
      <c r="I169" s="24"/>
      <c r="J169" s="56"/>
      <c r="K169" s="24"/>
      <c r="Q169" s="75"/>
    </row>
    <row r="170" spans="1:17" ht="12.75">
      <c r="A170" s="142" t="s">
        <v>168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Q170" s="75"/>
    </row>
    <row r="171" spans="1:17" ht="12.75">
      <c r="A171" s="142"/>
      <c r="B171" s="24"/>
      <c r="C171" s="24"/>
      <c r="D171" s="56"/>
      <c r="E171" s="56"/>
      <c r="F171" s="24"/>
      <c r="G171" s="24"/>
      <c r="H171" s="24"/>
      <c r="I171" s="25"/>
      <c r="J171" s="24"/>
      <c r="K171" s="24"/>
      <c r="Q171" s="75"/>
    </row>
    <row r="172" spans="1:17" ht="12.75">
      <c r="A172" s="142" t="s">
        <v>241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Q172" s="75"/>
    </row>
    <row r="173" spans="1:17" ht="12.75">
      <c r="A173" s="142"/>
      <c r="B173" s="24"/>
      <c r="C173" s="24"/>
      <c r="D173" s="56"/>
      <c r="E173" s="56"/>
      <c r="F173" s="24"/>
      <c r="G173" s="24"/>
      <c r="H173" s="24"/>
      <c r="I173" s="25"/>
      <c r="J173" s="56"/>
      <c r="K173" s="24"/>
      <c r="Q173" s="75"/>
    </row>
    <row r="174" spans="1:17" ht="12.75">
      <c r="A174" s="142" t="s">
        <v>170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Q174" s="75"/>
    </row>
    <row r="175" spans="1:17" ht="13.5" thickBot="1">
      <c r="A175" s="142" t="s">
        <v>242</v>
      </c>
      <c r="C175" s="33"/>
      <c r="D175" s="33"/>
      <c r="E175" s="33"/>
      <c r="F175" s="33"/>
      <c r="G175" s="33"/>
      <c r="H175" s="33"/>
      <c r="I175" s="33"/>
      <c r="J175" s="56"/>
      <c r="K175" s="24"/>
      <c r="Q175" s="75"/>
    </row>
    <row r="176" spans="1:17" ht="12.75">
      <c r="A176" s="142"/>
      <c r="B176" s="116" t="s">
        <v>243</v>
      </c>
      <c r="C176" s="117"/>
      <c r="D176" s="117" t="s">
        <v>244</v>
      </c>
      <c r="E176" s="118"/>
      <c r="F176" s="33"/>
      <c r="G176" s="33"/>
      <c r="H176" s="33"/>
      <c r="I176" s="33"/>
      <c r="J176" s="57"/>
      <c r="K176" s="24"/>
      <c r="Q176" s="75"/>
    </row>
    <row r="177" spans="1:17" ht="12.75">
      <c r="A177" s="142"/>
      <c r="B177" s="119" t="s">
        <v>221</v>
      </c>
      <c r="C177" s="23"/>
      <c r="D177" s="23" t="s">
        <v>245</v>
      </c>
      <c r="E177" s="120"/>
      <c r="F177" s="33"/>
      <c r="G177" s="33"/>
      <c r="H177" s="33"/>
      <c r="I177" s="33"/>
      <c r="J177" s="33"/>
      <c r="K177" s="24"/>
      <c r="Q177" s="75"/>
    </row>
    <row r="178" spans="1:17" ht="12.75">
      <c r="A178" s="142"/>
      <c r="B178" s="119" t="s">
        <v>246</v>
      </c>
      <c r="C178" s="23"/>
      <c r="D178" s="23" t="s">
        <v>247</v>
      </c>
      <c r="E178" s="120"/>
      <c r="F178" s="33"/>
      <c r="G178" s="33"/>
      <c r="H178" s="33"/>
      <c r="I178" s="33"/>
      <c r="J178" s="33"/>
      <c r="K178" s="24"/>
      <c r="Q178" s="75"/>
    </row>
    <row r="179" spans="1:17" ht="12.75">
      <c r="A179" s="142"/>
      <c r="B179" s="119" t="s">
        <v>222</v>
      </c>
      <c r="C179" s="23"/>
      <c r="D179" s="23" t="s">
        <v>6</v>
      </c>
      <c r="E179" s="120"/>
      <c r="F179" s="33"/>
      <c r="G179" s="33"/>
      <c r="H179" s="33"/>
      <c r="I179" s="33"/>
      <c r="J179" s="33"/>
      <c r="K179" s="33"/>
      <c r="Q179" s="75"/>
    </row>
    <row r="180" spans="1:17" ht="13.5" thickBot="1">
      <c r="A180" s="142"/>
      <c r="B180" s="121" t="s">
        <v>223</v>
      </c>
      <c r="C180" s="93"/>
      <c r="D180" s="93" t="s">
        <v>224</v>
      </c>
      <c r="E180" s="122"/>
      <c r="F180" s="33"/>
      <c r="G180" s="33"/>
      <c r="H180" s="33"/>
      <c r="I180" s="33"/>
      <c r="J180" s="33"/>
      <c r="K180" s="33"/>
      <c r="Q180" s="75"/>
    </row>
    <row r="181" spans="1:17" ht="12.75">
      <c r="A181" s="142"/>
      <c r="J181" s="33"/>
      <c r="K181" s="33"/>
      <c r="Q181" s="75"/>
    </row>
    <row r="182" spans="10:17" ht="12.75">
      <c r="J182" s="33"/>
      <c r="K182" s="33"/>
      <c r="Q182" s="75"/>
    </row>
    <row r="183" spans="11:17" ht="12.75">
      <c r="K183" s="33"/>
      <c r="Q183" s="75"/>
    </row>
    <row r="184" spans="11:17" ht="12.75">
      <c r="K184" s="33"/>
      <c r="Q184" s="75"/>
    </row>
    <row r="185" ht="12.75">
      <c r="Q185" s="75"/>
    </row>
    <row r="186" ht="12.75">
      <c r="Q186" s="75"/>
    </row>
    <row r="187" ht="12.75">
      <c r="Q187" s="75"/>
    </row>
    <row r="188" ht="12.75">
      <c r="Q188" s="75"/>
    </row>
    <row r="189" ht="12.75">
      <c r="Q189" s="75"/>
    </row>
    <row r="190" ht="12.75">
      <c r="Q190" s="75"/>
    </row>
    <row r="191" ht="12.75">
      <c r="Q191" s="75"/>
    </row>
    <row r="192" ht="12.75">
      <c r="Q192" s="75"/>
    </row>
    <row r="193" ht="12.75">
      <c r="Q193" s="75"/>
    </row>
    <row r="194" ht="12.75">
      <c r="Q194" s="75"/>
    </row>
    <row r="195" ht="12.75">
      <c r="Q195" s="75"/>
    </row>
    <row r="196" ht="12.75">
      <c r="Q196" s="75"/>
    </row>
    <row r="197" ht="12.75">
      <c r="Q197" s="75"/>
    </row>
    <row r="198" ht="12.75">
      <c r="Q198" s="75"/>
    </row>
    <row r="199" ht="12.75">
      <c r="Q199" s="75"/>
    </row>
    <row r="200" ht="12.75">
      <c r="Q200" s="75"/>
    </row>
    <row r="201" ht="12.75">
      <c r="Q201" s="75"/>
    </row>
    <row r="202" ht="12.75">
      <c r="Q202" s="75"/>
    </row>
    <row r="203" ht="12.75">
      <c r="Q203" s="75"/>
    </row>
    <row r="204" ht="12.75">
      <c r="Q204" s="75"/>
    </row>
    <row r="205" ht="12.75">
      <c r="Q205" s="75"/>
    </row>
    <row r="206" ht="12.75">
      <c r="Q206" s="75"/>
    </row>
    <row r="207" ht="12.75">
      <c r="Q207" s="75"/>
    </row>
    <row r="208" ht="12.75">
      <c r="Q208" s="75"/>
    </row>
    <row r="209" ht="12.75">
      <c r="Q209" s="75"/>
    </row>
    <row r="210" ht="12.75">
      <c r="Q210" s="75"/>
    </row>
    <row r="211" ht="12.75">
      <c r="Q211" s="75"/>
    </row>
    <row r="212" ht="12.75">
      <c r="Q212" s="75"/>
    </row>
    <row r="213" ht="12.75">
      <c r="Q213" s="75"/>
    </row>
    <row r="214" ht="12.75">
      <c r="Q214" s="75"/>
    </row>
    <row r="215" ht="12.75">
      <c r="Q215" s="75"/>
    </row>
    <row r="216" ht="12.75">
      <c r="Q216" s="75"/>
    </row>
    <row r="217" ht="12.75">
      <c r="Q217" s="75"/>
    </row>
    <row r="218" ht="12.75">
      <c r="Q218" s="75"/>
    </row>
    <row r="219" ht="12.75">
      <c r="Q219" s="75"/>
    </row>
    <row r="220" ht="12.75">
      <c r="Q220" s="75"/>
    </row>
    <row r="221" ht="12.75">
      <c r="Q221" s="75"/>
    </row>
    <row r="222" ht="12.75">
      <c r="Q222" s="75"/>
    </row>
    <row r="223" ht="12.75">
      <c r="Q223" s="75"/>
    </row>
    <row r="224" ht="12.75">
      <c r="Q224" s="75"/>
    </row>
    <row r="225" ht="12.75">
      <c r="Q225" s="75"/>
    </row>
    <row r="226" ht="12.75">
      <c r="Q226" s="75"/>
    </row>
    <row r="227" ht="12.75">
      <c r="Q227" s="75"/>
    </row>
    <row r="228" ht="12.75">
      <c r="Q228" s="75"/>
    </row>
    <row r="229" ht="12.75">
      <c r="Q229" s="75"/>
    </row>
    <row r="230" ht="12.75">
      <c r="Q230" s="75"/>
    </row>
    <row r="231" ht="12.75">
      <c r="Q231" s="75"/>
    </row>
    <row r="232" ht="12.75">
      <c r="Q232" s="75"/>
    </row>
    <row r="233" ht="12.75">
      <c r="Q233" s="75"/>
    </row>
    <row r="234" ht="12.75">
      <c r="Q234" s="75"/>
    </row>
    <row r="235" ht="12.75">
      <c r="Q235" s="75"/>
    </row>
    <row r="236" ht="12.75">
      <c r="Q236" s="75"/>
    </row>
    <row r="237" ht="12.75">
      <c r="Q237" s="75"/>
    </row>
    <row r="238" ht="12.75">
      <c r="Q238" s="75"/>
    </row>
    <row r="239" ht="12.75">
      <c r="Q239" s="75"/>
    </row>
    <row r="240" ht="12.75">
      <c r="Q240" s="75"/>
    </row>
    <row r="241" ht="12.75">
      <c r="Q241" s="75"/>
    </row>
    <row r="242" ht="12.75">
      <c r="Q242" s="75"/>
    </row>
    <row r="243" ht="12.75">
      <c r="Q243" s="75"/>
    </row>
    <row r="244" ht="12.75">
      <c r="Q244" s="75"/>
    </row>
    <row r="245" ht="12.75">
      <c r="Q245" s="75"/>
    </row>
    <row r="246" ht="12.75">
      <c r="Q246" s="75"/>
    </row>
    <row r="247" ht="12.75">
      <c r="Q247" s="75"/>
    </row>
    <row r="248" ht="12.75">
      <c r="Q248" s="75"/>
    </row>
    <row r="249" ht="12.75">
      <c r="Q249" s="75"/>
    </row>
    <row r="250" ht="12.75">
      <c r="Q250" s="75"/>
    </row>
    <row r="251" ht="12.75">
      <c r="Q251" s="75"/>
    </row>
    <row r="252" ht="12.75">
      <c r="Q252" s="75"/>
    </row>
    <row r="253" ht="12.75">
      <c r="Q253" s="75"/>
    </row>
    <row r="254" ht="12.75">
      <c r="Q254" s="75"/>
    </row>
    <row r="255" ht="12.75">
      <c r="Q255" s="75"/>
    </row>
    <row r="256" ht="12.75">
      <c r="Q256" s="75"/>
    </row>
    <row r="257" ht="12.75">
      <c r="Q257" s="75"/>
    </row>
    <row r="258" ht="12.75">
      <c r="Q258" s="75"/>
    </row>
    <row r="259" ht="12.75">
      <c r="Q259" s="75"/>
    </row>
    <row r="260" ht="12.75">
      <c r="Q260" s="75"/>
    </row>
    <row r="261" ht="12.75">
      <c r="Q261" s="75"/>
    </row>
    <row r="262" ht="12.75">
      <c r="Q262" s="75"/>
    </row>
    <row r="263" ht="12.75">
      <c r="Q263" s="75"/>
    </row>
    <row r="264" ht="12.75">
      <c r="Q264" s="75"/>
    </row>
    <row r="265" ht="12.75">
      <c r="Q265" s="75"/>
    </row>
    <row r="266" ht="12.75">
      <c r="Q266" s="75"/>
    </row>
    <row r="267" ht="12.75">
      <c r="Q267" s="75"/>
    </row>
    <row r="268" ht="12.75">
      <c r="Q268" s="75"/>
    </row>
    <row r="269" ht="12.75">
      <c r="Q269" s="75"/>
    </row>
    <row r="270" ht="12.75">
      <c r="Q270" s="75"/>
    </row>
    <row r="271" ht="12.75">
      <c r="Q271" s="75"/>
    </row>
    <row r="272" ht="12.75">
      <c r="Q272" s="75"/>
    </row>
    <row r="273" ht="12.75">
      <c r="Q273" s="75"/>
    </row>
    <row r="274" ht="12.75">
      <c r="Q274" s="75"/>
    </row>
    <row r="275" ht="12.75">
      <c r="Q275" s="75"/>
    </row>
    <row r="276" ht="12.75">
      <c r="Q276" s="75"/>
    </row>
    <row r="277" ht="12.75">
      <c r="Q277" s="75"/>
    </row>
    <row r="278" ht="12.75">
      <c r="Q278" s="75"/>
    </row>
    <row r="279" ht="12.75">
      <c r="Q279" s="75"/>
    </row>
    <row r="280" ht="12.75">
      <c r="Q280" s="75"/>
    </row>
    <row r="281" ht="12.75">
      <c r="Q281" s="75"/>
    </row>
    <row r="282" ht="12.75">
      <c r="Q282" s="75"/>
    </row>
    <row r="283" ht="12.75">
      <c r="Q283" s="75"/>
    </row>
    <row r="284" ht="12.75">
      <c r="Q284" s="75"/>
    </row>
    <row r="285" ht="12.75">
      <c r="Q285" s="75"/>
    </row>
    <row r="286" ht="12.75">
      <c r="Q286" s="75"/>
    </row>
    <row r="287" ht="12.75">
      <c r="Q287" s="75"/>
    </row>
    <row r="288" ht="12.75">
      <c r="Q288" s="75"/>
    </row>
    <row r="289" ht="12.75">
      <c r="Q289" s="75"/>
    </row>
    <row r="290" ht="12.75">
      <c r="Q290" s="75"/>
    </row>
    <row r="291" ht="12.75">
      <c r="Q291" s="75"/>
    </row>
    <row r="292" ht="12.75">
      <c r="Q292" s="75"/>
    </row>
    <row r="293" ht="12.75">
      <c r="Q293" s="75"/>
    </row>
    <row r="294" ht="12.75">
      <c r="Q294" s="75"/>
    </row>
    <row r="295" ht="12.75">
      <c r="Q295" s="75"/>
    </row>
    <row r="296" ht="12.75">
      <c r="Q296" s="75"/>
    </row>
    <row r="297" ht="12.75">
      <c r="Q297" s="75"/>
    </row>
    <row r="298" ht="12.75">
      <c r="Q298" s="75"/>
    </row>
    <row r="299" ht="12.75">
      <c r="Q299" s="75"/>
    </row>
    <row r="300" ht="12.75">
      <c r="Q300" s="75"/>
    </row>
    <row r="301" ht="12.75">
      <c r="Q301" s="75"/>
    </row>
    <row r="302" ht="12.75">
      <c r="Q302" s="75"/>
    </row>
    <row r="303" ht="12.75">
      <c r="Q303" s="75"/>
    </row>
    <row r="304" ht="12.75">
      <c r="Q304" s="75"/>
    </row>
    <row r="305" ht="12.75">
      <c r="Q305" s="75"/>
    </row>
    <row r="306" ht="12.75">
      <c r="Q306" s="75"/>
    </row>
    <row r="307" ht="12.75">
      <c r="Q307" s="75"/>
    </row>
    <row r="308" ht="12.75">
      <c r="Q308" s="75"/>
    </row>
    <row r="309" ht="12.75">
      <c r="Q309" s="75"/>
    </row>
    <row r="310" ht="12.75">
      <c r="Q310" s="75"/>
    </row>
    <row r="311" ht="12.75">
      <c r="Q311" s="75"/>
    </row>
    <row r="312" ht="12.75">
      <c r="Q312" s="75"/>
    </row>
    <row r="313" ht="12.75">
      <c r="Q313" s="75"/>
    </row>
    <row r="314" ht="12.75">
      <c r="Q314" s="75"/>
    </row>
    <row r="315" ht="12.75">
      <c r="Q315" s="75"/>
    </row>
    <row r="316" ht="12.75">
      <c r="Q316" s="75"/>
    </row>
    <row r="317" ht="12.75">
      <c r="Q317" s="75"/>
    </row>
    <row r="318" ht="12.75">
      <c r="Q318" s="75"/>
    </row>
    <row r="319" ht="12.75">
      <c r="Q319" s="75"/>
    </row>
    <row r="320" ht="12.75">
      <c r="Q320" s="75"/>
    </row>
    <row r="321" ht="12.75">
      <c r="Q321" s="75"/>
    </row>
    <row r="322" ht="12.75">
      <c r="Q322" s="75"/>
    </row>
    <row r="323" ht="12.75">
      <c r="Q323" s="75"/>
    </row>
    <row r="324" ht="12.75">
      <c r="Q324" s="75"/>
    </row>
    <row r="325" ht="12.75">
      <c r="Q325" s="75"/>
    </row>
    <row r="326" ht="12.75">
      <c r="Q326" s="75"/>
    </row>
    <row r="327" ht="12.75">
      <c r="Q327" s="75"/>
    </row>
    <row r="328" ht="12.75">
      <c r="Q328" s="75"/>
    </row>
    <row r="329" ht="12.75">
      <c r="Q329" s="75"/>
    </row>
    <row r="330" ht="12.75">
      <c r="Q330" s="75"/>
    </row>
    <row r="331" ht="12.75">
      <c r="Q331" s="75"/>
    </row>
    <row r="332" ht="12.75">
      <c r="Q332" s="75"/>
    </row>
    <row r="333" ht="12.75">
      <c r="Q333" s="75"/>
    </row>
    <row r="334" ht="12.75">
      <c r="Q334" s="75"/>
    </row>
    <row r="335" ht="12.75">
      <c r="Q335" s="75"/>
    </row>
    <row r="336" ht="12.75">
      <c r="Q336" s="75"/>
    </row>
    <row r="337" ht="12.75">
      <c r="Q337" s="75"/>
    </row>
    <row r="338" ht="12.75">
      <c r="Q338" s="75"/>
    </row>
    <row r="339" ht="12.75">
      <c r="Q339" s="75"/>
    </row>
    <row r="340" ht="12.75">
      <c r="Q340" s="75"/>
    </row>
    <row r="341" ht="12.75">
      <c r="Q341" s="75"/>
    </row>
    <row r="342" ht="12.75">
      <c r="Q342" s="75"/>
    </row>
    <row r="343" ht="12.75">
      <c r="Q343" s="75"/>
    </row>
    <row r="344" ht="12.75">
      <c r="Q344" s="75"/>
    </row>
    <row r="345" ht="12.75">
      <c r="Q345" s="75"/>
    </row>
    <row r="346" ht="12.75">
      <c r="Q346" s="75"/>
    </row>
    <row r="347" ht="12.75">
      <c r="Q347" s="75"/>
    </row>
    <row r="348" ht="12.75">
      <c r="Q348" s="75"/>
    </row>
    <row r="349" ht="12.75">
      <c r="Q349" s="75"/>
    </row>
    <row r="350" ht="12.75">
      <c r="Q350" s="75"/>
    </row>
    <row r="351" ht="12.75">
      <c r="Q351" s="75"/>
    </row>
    <row r="352" ht="12.75">
      <c r="Q352" s="75"/>
    </row>
    <row r="353" ht="12.75">
      <c r="Q353" s="75"/>
    </row>
    <row r="354" ht="12.75">
      <c r="Q354" s="75"/>
    </row>
    <row r="355" ht="12.75">
      <c r="Q355" s="75"/>
    </row>
    <row r="356" ht="12.75">
      <c r="Q356" s="75"/>
    </row>
    <row r="357" ht="12.75">
      <c r="Q357" s="75"/>
    </row>
    <row r="358" ht="12.75">
      <c r="Q358" s="75"/>
    </row>
    <row r="359" ht="12.75">
      <c r="Q359" s="75"/>
    </row>
    <row r="360" ht="12.75">
      <c r="Q360" s="75"/>
    </row>
    <row r="361" ht="12.75">
      <c r="Q361" s="75"/>
    </row>
    <row r="362" ht="12.75">
      <c r="Q362" s="75"/>
    </row>
    <row r="363" ht="12.75">
      <c r="Q363" s="75"/>
    </row>
    <row r="364" ht="12.75">
      <c r="Q364" s="75"/>
    </row>
    <row r="365" ht="12.75">
      <c r="Q365" s="75"/>
    </row>
    <row r="366" ht="12.75">
      <c r="Q366" s="75"/>
    </row>
    <row r="367" ht="12.75">
      <c r="Q367" s="75"/>
    </row>
    <row r="368" ht="12.75">
      <c r="Q368" s="75"/>
    </row>
    <row r="369" ht="12.75">
      <c r="Q369" s="75"/>
    </row>
    <row r="370" ht="12.75">
      <c r="Q370" s="75"/>
    </row>
    <row r="371" ht="12.75">
      <c r="Q371" s="75"/>
    </row>
    <row r="372" ht="12.75">
      <c r="Q372" s="75"/>
    </row>
    <row r="373" ht="12.75">
      <c r="Q373" s="75"/>
    </row>
    <row r="374" ht="12.75">
      <c r="Q374" s="75"/>
    </row>
    <row r="375" ht="12.75">
      <c r="Q375" s="75"/>
    </row>
    <row r="376" ht="12.75">
      <c r="Q376" s="75"/>
    </row>
    <row r="377" ht="12.75">
      <c r="Q377" s="75"/>
    </row>
    <row r="378" ht="12.75">
      <c r="Q378" s="75"/>
    </row>
    <row r="379" ht="12.75">
      <c r="Q379" s="75"/>
    </row>
    <row r="380" ht="12.75">
      <c r="Q380" s="75"/>
    </row>
    <row r="381" ht="12.75">
      <c r="Q381" s="75"/>
    </row>
    <row r="382" ht="12.75">
      <c r="Q382" s="75"/>
    </row>
    <row r="383" ht="12.75">
      <c r="Q383" s="75"/>
    </row>
    <row r="384" ht="12.75">
      <c r="Q384" s="75"/>
    </row>
    <row r="385" ht="12.75">
      <c r="Q385" s="75"/>
    </row>
    <row r="386" ht="12.75">
      <c r="Q386" s="75"/>
    </row>
    <row r="387" ht="12.75">
      <c r="Q387" s="75"/>
    </row>
    <row r="388" ht="12.75">
      <c r="Q388" s="75"/>
    </row>
    <row r="389" ht="12.75">
      <c r="Q389" s="75"/>
    </row>
    <row r="390" ht="12.75">
      <c r="Q390" s="75"/>
    </row>
    <row r="391" ht="12.75">
      <c r="Q391" s="75"/>
    </row>
    <row r="392" ht="12.75">
      <c r="Q392" s="75"/>
    </row>
    <row r="393" ht="12.75">
      <c r="Q393" s="75"/>
    </row>
    <row r="394" ht="12.75">
      <c r="Q394" s="75"/>
    </row>
    <row r="395" ht="12.75">
      <c r="Q395" s="75"/>
    </row>
    <row r="396" ht="12.75">
      <c r="Q396" s="75"/>
    </row>
    <row r="397" ht="12.75">
      <c r="Q397" s="75"/>
    </row>
    <row r="398" ht="12.75">
      <c r="Q398" s="75"/>
    </row>
    <row r="399" ht="12.75">
      <c r="Q399" s="75"/>
    </row>
    <row r="400" ht="12.75">
      <c r="Q400" s="75"/>
    </row>
    <row r="401" ht="12.75">
      <c r="Q401" s="75"/>
    </row>
    <row r="402" ht="12.75">
      <c r="Q402" s="75"/>
    </row>
    <row r="403" ht="12.75">
      <c r="Q403" s="75"/>
    </row>
    <row r="404" ht="12.75">
      <c r="Q404" s="75"/>
    </row>
    <row r="405" ht="12.75">
      <c r="Q405" s="75"/>
    </row>
    <row r="406" ht="12.75">
      <c r="Q406" s="75"/>
    </row>
    <row r="407" ht="12.75">
      <c r="Q407" s="75"/>
    </row>
    <row r="408" ht="12.75">
      <c r="Q408" s="75"/>
    </row>
    <row r="409" ht="12.75">
      <c r="Q409" s="75"/>
    </row>
    <row r="410" ht="12.75">
      <c r="Q410" s="75"/>
    </row>
    <row r="411" ht="12.75">
      <c r="Q411" s="75"/>
    </row>
    <row r="412" ht="12.75">
      <c r="Q412" s="75"/>
    </row>
    <row r="413" ht="12.75">
      <c r="Q413" s="75"/>
    </row>
    <row r="414" ht="12.75">
      <c r="Q414" s="75"/>
    </row>
    <row r="415" ht="12.75">
      <c r="Q415" s="75"/>
    </row>
    <row r="416" ht="12.75">
      <c r="Q416" s="75"/>
    </row>
    <row r="417" ht="12.75">
      <c r="Q417" s="75"/>
    </row>
    <row r="418" ht="12.75">
      <c r="Q418" s="75"/>
    </row>
    <row r="419" ht="12.75">
      <c r="Q419" s="75"/>
    </row>
    <row r="420" ht="12.75">
      <c r="Q420" s="75"/>
    </row>
    <row r="421" ht="12.75">
      <c r="Q421" s="75"/>
    </row>
    <row r="422" ht="12.75">
      <c r="Q422" s="75"/>
    </row>
    <row r="423" ht="12.75">
      <c r="Q423" s="75"/>
    </row>
    <row r="424" ht="12.75">
      <c r="Q424" s="75"/>
    </row>
    <row r="425" ht="12.75">
      <c r="Q425" s="75"/>
    </row>
    <row r="426" ht="12.75">
      <c r="Q426" s="75"/>
    </row>
    <row r="427" ht="12.75">
      <c r="Q427" s="75"/>
    </row>
    <row r="428" ht="12.75">
      <c r="Q428" s="75"/>
    </row>
    <row r="429" ht="12.75">
      <c r="Q429" s="75"/>
    </row>
    <row r="430" ht="12.75">
      <c r="Q430" s="75"/>
    </row>
    <row r="431" ht="12.75">
      <c r="Q431" s="75"/>
    </row>
    <row r="432" ht="12.75">
      <c r="Q432" s="75"/>
    </row>
    <row r="433" ht="12.75">
      <c r="Q433" s="75"/>
    </row>
    <row r="434" ht="12.75">
      <c r="Q434" s="75"/>
    </row>
    <row r="435" ht="12.75">
      <c r="Q435" s="75"/>
    </row>
    <row r="436" ht="12.75">
      <c r="Q436" s="75"/>
    </row>
    <row r="437" ht="12.75">
      <c r="Q437" s="75"/>
    </row>
    <row r="438" ht="12.75">
      <c r="Q438" s="75"/>
    </row>
    <row r="439" ht="12.75">
      <c r="Q439" s="75"/>
    </row>
    <row r="440" ht="12.75">
      <c r="Q440" s="75"/>
    </row>
    <row r="441" ht="12.75">
      <c r="Q441" s="75"/>
    </row>
    <row r="442" ht="12.75">
      <c r="Q442" s="75"/>
    </row>
    <row r="443" ht="12.75">
      <c r="Q443" s="75"/>
    </row>
    <row r="444" ht="12.75">
      <c r="Q444" s="75"/>
    </row>
    <row r="445" ht="12.75">
      <c r="Q445" s="75"/>
    </row>
    <row r="446" ht="12.75">
      <c r="Q446" s="75"/>
    </row>
    <row r="447" ht="12.75">
      <c r="Q447" s="75"/>
    </row>
    <row r="448" ht="12.75">
      <c r="Q448" s="75"/>
    </row>
    <row r="449" ht="12.75">
      <c r="Q449" s="75"/>
    </row>
    <row r="450" ht="12.75">
      <c r="Q450" s="75"/>
    </row>
    <row r="451" ht="12.75">
      <c r="Q451" s="75"/>
    </row>
    <row r="452" ht="12.75">
      <c r="Q452" s="75"/>
    </row>
    <row r="453" ht="12.75">
      <c r="Q453" s="75"/>
    </row>
    <row r="454" ht="12.75">
      <c r="Q454" s="75"/>
    </row>
    <row r="455" ht="12.75">
      <c r="Q455" s="75"/>
    </row>
    <row r="456" ht="12.75">
      <c r="Q456" s="75"/>
    </row>
    <row r="457" ht="12.75">
      <c r="Q457" s="75"/>
    </row>
    <row r="458" ht="12.75">
      <c r="Q458" s="75"/>
    </row>
    <row r="459" ht="12.75">
      <c r="Q459" s="75"/>
    </row>
    <row r="460" ht="12.75">
      <c r="Q460" s="75"/>
    </row>
    <row r="461" ht="12.75">
      <c r="Q461" s="75"/>
    </row>
    <row r="462" ht="12.75">
      <c r="Q462" s="75"/>
    </row>
    <row r="463" ht="12.75">
      <c r="Q463" s="75"/>
    </row>
    <row r="464" ht="12.75">
      <c r="Q464" s="75"/>
    </row>
    <row r="465" ht="12.75">
      <c r="Q465" s="75"/>
    </row>
  </sheetData>
  <mergeCells count="17">
    <mergeCell ref="T1:T2"/>
    <mergeCell ref="A1:A2"/>
    <mergeCell ref="H1:H2"/>
    <mergeCell ref="D1:D2"/>
    <mergeCell ref="B1:B2"/>
    <mergeCell ref="G1:G2"/>
    <mergeCell ref="N1:N2"/>
    <mergeCell ref="M1:M2"/>
    <mergeCell ref="L1:L2"/>
    <mergeCell ref="C156:F156"/>
    <mergeCell ref="K1:K2"/>
    <mergeCell ref="R1:R2"/>
    <mergeCell ref="S1:S2"/>
    <mergeCell ref="Q1:Q2"/>
    <mergeCell ref="P1:P2"/>
    <mergeCell ref="O1:O2"/>
    <mergeCell ref="I1:I2"/>
  </mergeCells>
  <printOptions gridLines="1"/>
  <pageMargins left="0.7874015748031497" right="0.7874015748031497" top="0.984251968503937" bottom="0.984251968503937" header="0.5118110236220472" footer="0.5118110236220472"/>
  <pageSetup blackAndWhite="1" fitToHeight="0" horizontalDpi="300" verticalDpi="300" orientation="portrait" paperSize="9" r:id="rId3"/>
  <headerFooter alignWithMargins="0">
    <oddHeader>&amp;C&amp;"Arial CE,tučné"&amp;12Pracovní povinnost členů Jachtklubu Brno ke dni 30.1.2006</oddHeader>
    <oddFooter>&amp;Cstránka &amp;P   &amp;D,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workbookViewId="0" topLeftCell="B34">
      <selection activeCell="B2" sqref="B2"/>
    </sheetView>
  </sheetViews>
  <sheetFormatPr defaultColWidth="9.00390625" defaultRowHeight="12.75"/>
  <cols>
    <col min="1" max="1" width="4.125" style="33" customWidth="1"/>
    <col min="2" max="2" width="22.125" style="33" customWidth="1"/>
    <col min="3" max="3" width="6.375" style="33" customWidth="1"/>
    <col min="4" max="4" width="4.375" style="33" customWidth="1"/>
    <col min="5" max="5" width="6.00390625" style="33" customWidth="1"/>
    <col min="6" max="6" width="9.125" style="33" customWidth="1"/>
    <col min="7" max="7" width="8.75390625" style="33" customWidth="1"/>
    <col min="8" max="8" width="5.875" style="33" customWidth="1"/>
    <col min="9" max="9" width="6.00390625" style="33" customWidth="1"/>
    <col min="10" max="10" width="9.00390625" style="33" customWidth="1"/>
    <col min="11" max="11" width="15.125" style="0" customWidth="1"/>
    <col min="13" max="16384" width="9.125" style="33" customWidth="1"/>
  </cols>
  <sheetData>
    <row r="1" spans="1:10" ht="12.75">
      <c r="A1" s="26"/>
      <c r="B1" s="27" t="s">
        <v>0</v>
      </c>
      <c r="C1" s="28" t="s">
        <v>1</v>
      </c>
      <c r="D1" s="3" t="s">
        <v>2</v>
      </c>
      <c r="E1" s="3" t="s">
        <v>177</v>
      </c>
      <c r="F1" s="30" t="s">
        <v>176</v>
      </c>
      <c r="G1" s="31" t="s">
        <v>173</v>
      </c>
      <c r="H1" s="31" t="s">
        <v>174</v>
      </c>
      <c r="I1" s="32" t="s">
        <v>175</v>
      </c>
      <c r="J1" s="1" t="s">
        <v>3</v>
      </c>
    </row>
    <row r="2" spans="1:12" ht="12.75">
      <c r="A2" s="34"/>
      <c r="B2" t="s">
        <v>178</v>
      </c>
      <c r="C2" s="60"/>
      <c r="D2" s="3"/>
      <c r="E2" s="61"/>
      <c r="F2" s="37"/>
      <c r="G2" s="36"/>
      <c r="H2" s="36"/>
      <c r="I2" s="39"/>
      <c r="J2" s="62"/>
      <c r="K2" t="s">
        <v>178</v>
      </c>
      <c r="L2">
        <v>0</v>
      </c>
    </row>
    <row r="3" spans="1:12" ht="12.75">
      <c r="A3" s="34"/>
      <c r="B3" t="s">
        <v>179</v>
      </c>
      <c r="C3" s="35"/>
      <c r="D3" s="29"/>
      <c r="E3" s="36"/>
      <c r="F3" s="37"/>
      <c r="G3" s="38"/>
      <c r="H3" s="36"/>
      <c r="I3" s="39"/>
      <c r="J3" s="40"/>
      <c r="K3" t="s">
        <v>179</v>
      </c>
      <c r="L3">
        <v>0</v>
      </c>
    </row>
    <row r="4" spans="1:12" ht="12.75">
      <c r="A4" s="2">
        <f>A3+1</f>
        <v>1</v>
      </c>
      <c r="B4" s="41" t="s">
        <v>4</v>
      </c>
      <c r="C4" s="42" t="s">
        <v>5</v>
      </c>
      <c r="D4" s="3" t="s">
        <v>6</v>
      </c>
      <c r="E4" s="3"/>
      <c r="F4" s="4">
        <v>20</v>
      </c>
      <c r="G4" s="43">
        <v>122</v>
      </c>
      <c r="H4" s="5">
        <f>IF(G4-F4&gt;0,G4-F4,0)</f>
        <v>102</v>
      </c>
      <c r="I4" s="6">
        <f>IF(G4-F4&gt;0,0,G4-F4)</f>
        <v>0</v>
      </c>
      <c r="J4" s="12"/>
      <c r="K4" t="s">
        <v>4</v>
      </c>
      <c r="L4">
        <v>0</v>
      </c>
    </row>
    <row r="5" spans="1:12" ht="12.75">
      <c r="A5" s="2">
        <f>A4+1</f>
        <v>2</v>
      </c>
      <c r="B5" s="41" t="s">
        <v>7</v>
      </c>
      <c r="C5" s="42" t="s">
        <v>8</v>
      </c>
      <c r="D5" s="3" t="s">
        <v>9</v>
      </c>
      <c r="E5" s="3"/>
      <c r="F5" s="4">
        <v>10</v>
      </c>
      <c r="G5" s="44">
        <v>0</v>
      </c>
      <c r="H5" s="5">
        <f>IF(G5-F5&gt;0,G5-F5,0)</f>
        <v>0</v>
      </c>
      <c r="I5" s="6">
        <f>IF(G5-F5&gt;0,0,G5-F5)</f>
        <v>-10</v>
      </c>
      <c r="J5" s="12"/>
      <c r="K5" t="s">
        <v>7</v>
      </c>
      <c r="L5">
        <v>0</v>
      </c>
    </row>
    <row r="6" spans="1:12" ht="12.75">
      <c r="A6" s="2">
        <f>A5+1</f>
        <v>3</v>
      </c>
      <c r="B6" s="41" t="s">
        <v>10</v>
      </c>
      <c r="C6" s="42" t="s">
        <v>11</v>
      </c>
      <c r="D6" s="3" t="s">
        <v>6</v>
      </c>
      <c r="E6" s="3"/>
      <c r="F6" s="4">
        <v>20</v>
      </c>
      <c r="G6" s="44">
        <v>10</v>
      </c>
      <c r="H6" s="5">
        <f>IF(G6-F6&gt;0,G6-F6,0)</f>
        <v>0</v>
      </c>
      <c r="I6" s="6">
        <f>IF(G6-F6&gt;0,0,G6-F6)</f>
        <v>-10</v>
      </c>
      <c r="J6" s="12"/>
      <c r="K6" t="s">
        <v>10</v>
      </c>
      <c r="L6">
        <v>1000</v>
      </c>
    </row>
    <row r="7" spans="1:12" ht="12.75">
      <c r="A7" s="2">
        <f>A6+1</f>
        <v>4</v>
      </c>
      <c r="B7" s="41" t="s">
        <v>12</v>
      </c>
      <c r="C7" s="42">
        <v>1978</v>
      </c>
      <c r="D7" s="3" t="s">
        <v>6</v>
      </c>
      <c r="E7" s="3"/>
      <c r="F7" s="4">
        <v>20</v>
      </c>
      <c r="G7" s="44">
        <v>6</v>
      </c>
      <c r="H7" s="5">
        <f>IF(G7-F7&gt;0,G7-F7,0)</f>
        <v>0</v>
      </c>
      <c r="I7" s="6">
        <f>IF(G7-F7&gt;0,0,G7-F7)</f>
        <v>-14</v>
      </c>
      <c r="J7" s="12"/>
      <c r="K7" t="s">
        <v>10</v>
      </c>
      <c r="L7">
        <v>1400</v>
      </c>
    </row>
    <row r="8" spans="1:12" ht="12.75">
      <c r="A8" s="2"/>
      <c r="B8" t="s">
        <v>180</v>
      </c>
      <c r="C8" s="42"/>
      <c r="D8" s="3"/>
      <c r="E8" s="3"/>
      <c r="F8" s="4"/>
      <c r="G8" s="44"/>
      <c r="H8" s="5"/>
      <c r="I8" s="6"/>
      <c r="J8" s="12"/>
      <c r="K8" t="s">
        <v>180</v>
      </c>
      <c r="L8">
        <v>0</v>
      </c>
    </row>
    <row r="9" spans="1:12" ht="12.75">
      <c r="A9" s="2">
        <f>A7+1</f>
        <v>5</v>
      </c>
      <c r="B9" s="41" t="s">
        <v>13</v>
      </c>
      <c r="C9" s="42" t="s">
        <v>14</v>
      </c>
      <c r="D9" s="3" t="s">
        <v>9</v>
      </c>
      <c r="E9" s="3"/>
      <c r="F9" s="4">
        <v>10</v>
      </c>
      <c r="G9" s="44">
        <v>1</v>
      </c>
      <c r="H9" s="5">
        <f>IF(G9-F9&gt;0,G9-F9,0)</f>
        <v>0</v>
      </c>
      <c r="I9" s="6">
        <f>IF(G9-F9&gt;0,0,G9-F9)</f>
        <v>-9</v>
      </c>
      <c r="J9" s="12"/>
      <c r="K9" t="s">
        <v>13</v>
      </c>
      <c r="L9">
        <v>0</v>
      </c>
    </row>
    <row r="10" spans="1:12" ht="12.75">
      <c r="A10" s="2">
        <f>A9+1</f>
        <v>6</v>
      </c>
      <c r="B10" s="41" t="s">
        <v>15</v>
      </c>
      <c r="C10" s="42" t="s">
        <v>16</v>
      </c>
      <c r="D10" s="3" t="s">
        <v>6</v>
      </c>
      <c r="E10" s="3"/>
      <c r="F10" s="4">
        <v>20</v>
      </c>
      <c r="G10" s="43">
        <v>147</v>
      </c>
      <c r="H10" s="5">
        <f>IF(G10-F10&gt;0,G10-F10,0)</f>
        <v>127</v>
      </c>
      <c r="I10" s="6">
        <f>IF(G10-F10&gt;0,0,G10-F10)</f>
        <v>0</v>
      </c>
      <c r="J10" s="12"/>
      <c r="K10" t="s">
        <v>15</v>
      </c>
      <c r="L10">
        <v>0</v>
      </c>
    </row>
    <row r="11" spans="1:12" ht="12.75">
      <c r="A11" s="2">
        <f>A10+1</f>
        <v>7</v>
      </c>
      <c r="B11" s="41" t="s">
        <v>17</v>
      </c>
      <c r="C11" s="42" t="s">
        <v>18</v>
      </c>
      <c r="D11" s="3" t="s">
        <v>6</v>
      </c>
      <c r="E11" s="3"/>
      <c r="F11" s="4">
        <v>20</v>
      </c>
      <c r="G11" s="43">
        <v>78</v>
      </c>
      <c r="H11" s="5">
        <f>IF(G11-F11&gt;0,G11-F11,0)</f>
        <v>58</v>
      </c>
      <c r="I11" s="6">
        <f>IF(G11-F11&gt;0,0,G11-F11)</f>
        <v>0</v>
      </c>
      <c r="J11" s="12"/>
      <c r="K11" t="s">
        <v>17</v>
      </c>
      <c r="L11">
        <v>0</v>
      </c>
    </row>
    <row r="12" spans="1:12" ht="12.75">
      <c r="A12" s="2">
        <f>A11+1</f>
        <v>8</v>
      </c>
      <c r="B12" s="41" t="s">
        <v>19</v>
      </c>
      <c r="C12" s="42" t="s">
        <v>20</v>
      </c>
      <c r="D12" s="3" t="s">
        <v>6</v>
      </c>
      <c r="E12" s="3"/>
      <c r="F12" s="4">
        <v>20</v>
      </c>
      <c r="G12" s="43">
        <v>141</v>
      </c>
      <c r="H12" s="5">
        <f>IF(G12-F12&gt;0,G12-F12,0)</f>
        <v>121</v>
      </c>
      <c r="I12" s="6">
        <f>IF(G12-F12&gt;0,0,G12-F12)</f>
        <v>0</v>
      </c>
      <c r="J12" s="12"/>
      <c r="K12" t="s">
        <v>19</v>
      </c>
      <c r="L12">
        <v>0</v>
      </c>
    </row>
    <row r="13" spans="1:12" ht="12.75">
      <c r="A13" s="2"/>
      <c r="B13" t="s">
        <v>181</v>
      </c>
      <c r="C13" s="42"/>
      <c r="D13" s="3"/>
      <c r="E13" s="3"/>
      <c r="F13" s="4"/>
      <c r="G13" s="43"/>
      <c r="H13" s="5"/>
      <c r="I13" s="6"/>
      <c r="J13" s="12"/>
      <c r="K13" t="s">
        <v>181</v>
      </c>
      <c r="L13">
        <v>0</v>
      </c>
    </row>
    <row r="14" spans="1:12" ht="12.75">
      <c r="A14" s="2">
        <f>A12+1</f>
        <v>9</v>
      </c>
      <c r="B14" s="41" t="s">
        <v>21</v>
      </c>
      <c r="C14" s="42" t="s">
        <v>18</v>
      </c>
      <c r="D14" s="3" t="s">
        <v>6</v>
      </c>
      <c r="E14" s="3"/>
      <c r="F14" s="4">
        <v>20</v>
      </c>
      <c r="G14" s="43">
        <v>0</v>
      </c>
      <c r="H14" s="5">
        <f>IF(G14-F14&gt;0,G14-F14,0)</f>
        <v>0</v>
      </c>
      <c r="I14" s="6">
        <f>IF(G14-F14&gt;0,0,G14-F14)</f>
        <v>-20</v>
      </c>
      <c r="J14" s="12"/>
      <c r="K14" t="s">
        <v>21</v>
      </c>
      <c r="L14">
        <v>2000</v>
      </c>
    </row>
    <row r="15" spans="1:12" ht="12.75">
      <c r="A15" s="2"/>
      <c r="B15" t="s">
        <v>182</v>
      </c>
      <c r="C15" s="42"/>
      <c r="D15" s="3"/>
      <c r="E15" s="3"/>
      <c r="F15" s="4"/>
      <c r="G15" s="43"/>
      <c r="H15" s="5"/>
      <c r="I15" s="6"/>
      <c r="J15" s="12"/>
      <c r="K15" t="s">
        <v>182</v>
      </c>
      <c r="L15">
        <v>0</v>
      </c>
    </row>
    <row r="16" spans="1:12" ht="12.75">
      <c r="A16" s="2">
        <f>A14+1</f>
        <v>10</v>
      </c>
      <c r="B16" s="41" t="s">
        <v>22</v>
      </c>
      <c r="C16" s="42" t="s">
        <v>23</v>
      </c>
      <c r="D16" s="3" t="s">
        <v>9</v>
      </c>
      <c r="E16" s="3"/>
      <c r="F16" s="4">
        <v>10</v>
      </c>
      <c r="G16" s="43">
        <v>22</v>
      </c>
      <c r="H16" s="5">
        <f>IF(G16-F16&gt;0,G16-F16,0)</f>
        <v>12</v>
      </c>
      <c r="I16" s="6">
        <f>IF(G16-F16&gt;0,0,G16-F16)</f>
        <v>0</v>
      </c>
      <c r="J16" s="12"/>
      <c r="K16" t="s">
        <v>22</v>
      </c>
      <c r="L16">
        <v>0</v>
      </c>
    </row>
    <row r="17" spans="1:12" ht="12.75">
      <c r="A17" s="2">
        <f>A16+1</f>
        <v>11</v>
      </c>
      <c r="B17" s="41" t="s">
        <v>24</v>
      </c>
      <c r="C17" s="42" t="s">
        <v>20</v>
      </c>
      <c r="D17" s="3" t="s">
        <v>6</v>
      </c>
      <c r="E17" s="3"/>
      <c r="F17" s="4">
        <v>20</v>
      </c>
      <c r="G17" s="43">
        <v>1</v>
      </c>
      <c r="H17" s="5">
        <f>IF(G17-F17&gt;0,G17-F17,0)</f>
        <v>0</v>
      </c>
      <c r="I17" s="6">
        <f>IF(G17-F17&gt;0,0,G17-F17)</f>
        <v>-19</v>
      </c>
      <c r="J17" s="12"/>
      <c r="K17" t="s">
        <v>24</v>
      </c>
      <c r="L17">
        <v>1900</v>
      </c>
    </row>
    <row r="18" spans="1:12" ht="12.75">
      <c r="A18" s="2"/>
      <c r="B18" t="s">
        <v>183</v>
      </c>
      <c r="C18" s="42"/>
      <c r="D18" s="3"/>
      <c r="E18" s="3"/>
      <c r="F18" s="4"/>
      <c r="G18" s="43"/>
      <c r="H18" s="5"/>
      <c r="I18" s="6"/>
      <c r="J18" s="12"/>
      <c r="K18" t="s">
        <v>183</v>
      </c>
      <c r="L18">
        <v>0</v>
      </c>
    </row>
    <row r="19" spans="1:12" ht="12.75">
      <c r="A19" s="2">
        <f>A17+1</f>
        <v>12</v>
      </c>
      <c r="B19" s="41" t="s">
        <v>25</v>
      </c>
      <c r="C19" s="42" t="s">
        <v>26</v>
      </c>
      <c r="D19" s="3" t="s">
        <v>6</v>
      </c>
      <c r="E19" s="3"/>
      <c r="F19" s="4">
        <v>20</v>
      </c>
      <c r="G19" s="43">
        <v>66</v>
      </c>
      <c r="H19" s="5">
        <f>IF(G19-F19&gt;0,G19-F19,0)</f>
        <v>46</v>
      </c>
      <c r="I19" s="6">
        <f>IF(G19-F19&gt;0,0,G19-F19)</f>
        <v>0</v>
      </c>
      <c r="J19" s="12"/>
      <c r="K19" t="s">
        <v>25</v>
      </c>
      <c r="L19">
        <v>0</v>
      </c>
    </row>
    <row r="20" spans="1:12" ht="12.75">
      <c r="A20" s="2">
        <f>A19+1</f>
        <v>13</v>
      </c>
      <c r="B20" s="41" t="s">
        <v>27</v>
      </c>
      <c r="C20" s="42" t="s">
        <v>28</v>
      </c>
      <c r="D20" s="3" t="s">
        <v>9</v>
      </c>
      <c r="E20" s="3"/>
      <c r="F20" s="4">
        <v>10</v>
      </c>
      <c r="G20" s="43">
        <v>85</v>
      </c>
      <c r="H20" s="5">
        <f>IF(G20-F20&gt;0,G20-F20,0)</f>
        <v>75</v>
      </c>
      <c r="I20" s="6">
        <f>IF(G20-F20&gt;0,0,G20-F20)</f>
        <v>0</v>
      </c>
      <c r="J20" s="12"/>
      <c r="K20" t="s">
        <v>27</v>
      </c>
      <c r="L20">
        <v>0</v>
      </c>
    </row>
    <row r="21" spans="1:12" ht="12.75">
      <c r="A21" s="2">
        <f>A20+1</f>
        <v>14</v>
      </c>
      <c r="B21" s="41" t="s">
        <v>29</v>
      </c>
      <c r="C21" s="42" t="s">
        <v>28</v>
      </c>
      <c r="D21" s="3" t="s">
        <v>9</v>
      </c>
      <c r="E21" s="3"/>
      <c r="F21" s="4">
        <v>10</v>
      </c>
      <c r="G21" s="43">
        <v>133</v>
      </c>
      <c r="H21" s="5">
        <f>IF(G21-F21&gt;0,G21-F21,0)</f>
        <v>123</v>
      </c>
      <c r="I21" s="6">
        <f>IF(G21-F21&gt;0,0,G21-F21)</f>
        <v>0</v>
      </c>
      <c r="J21" s="12"/>
      <c r="K21" t="s">
        <v>29</v>
      </c>
      <c r="L21">
        <v>0</v>
      </c>
    </row>
    <row r="22" spans="1:12" ht="12.75">
      <c r="A22" s="2">
        <f>A21+1</f>
        <v>15</v>
      </c>
      <c r="B22" s="41" t="s">
        <v>30</v>
      </c>
      <c r="C22" s="42" t="s">
        <v>31</v>
      </c>
      <c r="D22" s="3" t="s">
        <v>6</v>
      </c>
      <c r="E22" s="3"/>
      <c r="F22" s="4">
        <v>20</v>
      </c>
      <c r="G22" s="43">
        <v>23</v>
      </c>
      <c r="H22" s="5">
        <f>IF(G22-F22&gt;0,G22-F22,0)</f>
        <v>3</v>
      </c>
      <c r="I22" s="6">
        <f>IF(G22-F22&gt;0,0,G22-F22)</f>
        <v>0</v>
      </c>
      <c r="J22" s="12"/>
      <c r="K22" t="s">
        <v>30</v>
      </c>
      <c r="L22">
        <v>0</v>
      </c>
    </row>
    <row r="23" spans="1:12" ht="12.75">
      <c r="A23" s="2">
        <f>A22+1</f>
        <v>16</v>
      </c>
      <c r="B23" s="41" t="s">
        <v>32</v>
      </c>
      <c r="C23" s="42" t="s">
        <v>28</v>
      </c>
      <c r="D23" s="3" t="s">
        <v>6</v>
      </c>
      <c r="E23" s="3"/>
      <c r="F23" s="4">
        <v>20</v>
      </c>
      <c r="G23" s="43">
        <v>51</v>
      </c>
      <c r="H23" s="5">
        <v>31</v>
      </c>
      <c r="I23" s="6">
        <f>IF(G23-F23&gt;0,0,G23-F23)</f>
        <v>0</v>
      </c>
      <c r="J23" s="12"/>
      <c r="K23" t="s">
        <v>32</v>
      </c>
      <c r="L23">
        <v>0</v>
      </c>
    </row>
    <row r="24" spans="1:12" ht="12.75">
      <c r="A24" s="2"/>
      <c r="B24" t="s">
        <v>184</v>
      </c>
      <c r="C24" s="42"/>
      <c r="D24" s="3"/>
      <c r="E24" s="3"/>
      <c r="F24" s="4"/>
      <c r="G24" s="43"/>
      <c r="H24" s="5"/>
      <c r="I24" s="6"/>
      <c r="J24" s="12"/>
      <c r="K24" t="s">
        <v>184</v>
      </c>
      <c r="L24">
        <v>0</v>
      </c>
    </row>
    <row r="25" spans="1:12" ht="12.75">
      <c r="A25" s="2"/>
      <c r="B25" t="s">
        <v>185</v>
      </c>
      <c r="C25" s="42"/>
      <c r="D25" s="3"/>
      <c r="E25" s="3"/>
      <c r="F25" s="4"/>
      <c r="G25" s="43"/>
      <c r="H25" s="5"/>
      <c r="I25" s="6"/>
      <c r="J25" s="12"/>
      <c r="K25" t="s">
        <v>185</v>
      </c>
      <c r="L25">
        <v>0</v>
      </c>
    </row>
    <row r="26" spans="1:12" ht="12.75">
      <c r="A26" s="2"/>
      <c r="B26" t="s">
        <v>186</v>
      </c>
      <c r="C26" s="42"/>
      <c r="D26" s="3"/>
      <c r="E26" s="3"/>
      <c r="F26" s="4"/>
      <c r="G26" s="43"/>
      <c r="H26" s="5"/>
      <c r="I26" s="6"/>
      <c r="J26" s="12"/>
      <c r="K26" t="s">
        <v>186</v>
      </c>
      <c r="L26">
        <v>2000</v>
      </c>
    </row>
    <row r="27" spans="1:12" ht="12.75">
      <c r="A27" s="2"/>
      <c r="B27" t="s">
        <v>187</v>
      </c>
      <c r="C27" s="42"/>
      <c r="D27" s="3"/>
      <c r="E27" s="3"/>
      <c r="F27" s="4"/>
      <c r="G27" s="43"/>
      <c r="H27" s="5"/>
      <c r="I27" s="6"/>
      <c r="J27" s="12"/>
      <c r="K27" t="s">
        <v>187</v>
      </c>
      <c r="L27">
        <v>1000</v>
      </c>
    </row>
    <row r="28" spans="1:12" ht="12.75">
      <c r="A28" s="2"/>
      <c r="B28" t="s">
        <v>188</v>
      </c>
      <c r="C28" s="42"/>
      <c r="D28" s="3"/>
      <c r="E28" s="3"/>
      <c r="F28" s="4"/>
      <c r="G28" s="43"/>
      <c r="H28" s="5"/>
      <c r="I28" s="6"/>
      <c r="J28" s="12"/>
      <c r="K28" t="s">
        <v>188</v>
      </c>
      <c r="L28">
        <v>0</v>
      </c>
    </row>
    <row r="29" spans="1:12" ht="12.75">
      <c r="A29" s="2">
        <f>A23+1</f>
        <v>17</v>
      </c>
      <c r="B29" s="41" t="s">
        <v>33</v>
      </c>
      <c r="C29" s="42" t="s">
        <v>34</v>
      </c>
      <c r="D29" s="3" t="s">
        <v>6</v>
      </c>
      <c r="E29" s="3"/>
      <c r="F29" s="4">
        <v>20</v>
      </c>
      <c r="G29" s="43">
        <v>0</v>
      </c>
      <c r="H29" s="5">
        <f aca="true" t="shared" si="0" ref="H29:H42">IF(G29-F29&gt;0,G29-F29,0)</f>
        <v>0</v>
      </c>
      <c r="I29" s="6">
        <f aca="true" t="shared" si="1" ref="I29:I42">IF(G29-F29&gt;0,0,G29-F29)</f>
        <v>-20</v>
      </c>
      <c r="J29" s="12"/>
      <c r="K29" t="s">
        <v>33</v>
      </c>
      <c r="L29">
        <v>2000</v>
      </c>
    </row>
    <row r="30" spans="1:12" ht="12.75">
      <c r="A30" s="2">
        <f aca="true" t="shared" si="2" ref="A30:A42">A29+1</f>
        <v>18</v>
      </c>
      <c r="B30" s="41" t="s">
        <v>35</v>
      </c>
      <c r="C30" s="42" t="s">
        <v>36</v>
      </c>
      <c r="D30" s="3" t="s">
        <v>6</v>
      </c>
      <c r="E30" s="3"/>
      <c r="F30" s="4">
        <v>20</v>
      </c>
      <c r="G30" s="43">
        <v>0</v>
      </c>
      <c r="H30" s="5">
        <f t="shared" si="0"/>
        <v>0</v>
      </c>
      <c r="I30" s="6">
        <f t="shared" si="1"/>
        <v>-20</v>
      </c>
      <c r="J30" s="12"/>
      <c r="K30" t="s">
        <v>35</v>
      </c>
      <c r="L30">
        <v>2000</v>
      </c>
    </row>
    <row r="31" spans="1:12" ht="12.75">
      <c r="A31" s="2">
        <f t="shared" si="2"/>
        <v>19</v>
      </c>
      <c r="B31" s="41" t="s">
        <v>37</v>
      </c>
      <c r="C31" s="42" t="s">
        <v>18</v>
      </c>
      <c r="D31" s="3" t="s">
        <v>6</v>
      </c>
      <c r="E31" s="3"/>
      <c r="F31" s="4">
        <v>20</v>
      </c>
      <c r="G31" s="43">
        <v>16</v>
      </c>
      <c r="H31" s="5">
        <f t="shared" si="0"/>
        <v>0</v>
      </c>
      <c r="I31" s="6">
        <f t="shared" si="1"/>
        <v>-4</v>
      </c>
      <c r="J31" s="12"/>
      <c r="K31" t="s">
        <v>37</v>
      </c>
      <c r="L31">
        <v>400</v>
      </c>
    </row>
    <row r="32" spans="1:12" ht="12.75">
      <c r="A32" s="2">
        <f t="shared" si="2"/>
        <v>20</v>
      </c>
      <c r="B32" s="41" t="s">
        <v>38</v>
      </c>
      <c r="C32" s="42" t="s">
        <v>34</v>
      </c>
      <c r="D32" s="3" t="s">
        <v>6</v>
      </c>
      <c r="E32" s="3"/>
      <c r="F32" s="4">
        <v>20</v>
      </c>
      <c r="G32" s="43">
        <v>40.5</v>
      </c>
      <c r="H32" s="5">
        <f t="shared" si="0"/>
        <v>20.5</v>
      </c>
      <c r="I32" s="6">
        <f t="shared" si="1"/>
        <v>0</v>
      </c>
      <c r="J32" s="12"/>
      <c r="K32" t="s">
        <v>38</v>
      </c>
      <c r="L32">
        <v>0</v>
      </c>
    </row>
    <row r="33" spans="1:12" ht="12.75">
      <c r="A33" s="2">
        <f t="shared" si="2"/>
        <v>21</v>
      </c>
      <c r="B33" s="41" t="s">
        <v>39</v>
      </c>
      <c r="C33" s="42" t="s">
        <v>23</v>
      </c>
      <c r="D33" s="3" t="s">
        <v>6</v>
      </c>
      <c r="E33" s="3"/>
      <c r="F33" s="4">
        <v>20</v>
      </c>
      <c r="G33" s="43">
        <v>0</v>
      </c>
      <c r="H33" s="5">
        <f t="shared" si="0"/>
        <v>0</v>
      </c>
      <c r="I33" s="6">
        <f t="shared" si="1"/>
        <v>-20</v>
      </c>
      <c r="J33" s="12"/>
      <c r="K33" t="s">
        <v>39</v>
      </c>
      <c r="L33">
        <v>0</v>
      </c>
    </row>
    <row r="34" spans="1:12" ht="12.75">
      <c r="A34" s="2">
        <f t="shared" si="2"/>
        <v>22</v>
      </c>
      <c r="B34" s="41" t="s">
        <v>40</v>
      </c>
      <c r="C34" s="42" t="s">
        <v>41</v>
      </c>
      <c r="D34" s="3" t="s">
        <v>6</v>
      </c>
      <c r="E34" s="3"/>
      <c r="F34" s="4">
        <v>21</v>
      </c>
      <c r="G34" s="43">
        <v>11</v>
      </c>
      <c r="H34" s="5">
        <f t="shared" si="0"/>
        <v>0</v>
      </c>
      <c r="I34" s="6">
        <f t="shared" si="1"/>
        <v>-10</v>
      </c>
      <c r="J34" s="12"/>
      <c r="K34" t="s">
        <v>40</v>
      </c>
      <c r="L34">
        <v>1000</v>
      </c>
    </row>
    <row r="35" spans="1:12" ht="12.75">
      <c r="A35" s="2">
        <f t="shared" si="2"/>
        <v>23</v>
      </c>
      <c r="B35" s="41" t="s">
        <v>42</v>
      </c>
      <c r="C35" s="42" t="s">
        <v>8</v>
      </c>
      <c r="D35" s="3" t="s">
        <v>6</v>
      </c>
      <c r="E35" s="3"/>
      <c r="F35" s="4">
        <v>20</v>
      </c>
      <c r="G35" s="43">
        <v>14</v>
      </c>
      <c r="H35" s="5">
        <f t="shared" si="0"/>
        <v>0</v>
      </c>
      <c r="I35" s="6">
        <f t="shared" si="1"/>
        <v>-6</v>
      </c>
      <c r="J35" s="12"/>
      <c r="K35" t="s">
        <v>40</v>
      </c>
      <c r="L35">
        <v>800</v>
      </c>
    </row>
    <row r="36" spans="1:12" ht="12.75">
      <c r="A36" s="2">
        <f t="shared" si="2"/>
        <v>24</v>
      </c>
      <c r="B36" s="41" t="s">
        <v>43</v>
      </c>
      <c r="C36" s="42">
        <v>1967</v>
      </c>
      <c r="D36" s="3" t="s">
        <v>6</v>
      </c>
      <c r="E36" s="3"/>
      <c r="F36" s="4">
        <v>20</v>
      </c>
      <c r="G36" s="43">
        <v>0</v>
      </c>
      <c r="H36" s="5">
        <f t="shared" si="0"/>
        <v>0</v>
      </c>
      <c r="I36" s="6">
        <f t="shared" si="1"/>
        <v>-20</v>
      </c>
      <c r="J36" s="12"/>
      <c r="K36" t="s">
        <v>43</v>
      </c>
      <c r="L36">
        <v>2000</v>
      </c>
    </row>
    <row r="37" spans="1:12" ht="12.75">
      <c r="A37" s="2">
        <f t="shared" si="2"/>
        <v>25</v>
      </c>
      <c r="B37" s="41" t="s">
        <v>44</v>
      </c>
      <c r="C37" s="42">
        <v>1985</v>
      </c>
      <c r="D37" s="3" t="s">
        <v>9</v>
      </c>
      <c r="E37" s="3"/>
      <c r="F37" s="4">
        <v>10</v>
      </c>
      <c r="G37" s="43">
        <v>2</v>
      </c>
      <c r="H37" s="5">
        <f t="shared" si="0"/>
        <v>0</v>
      </c>
      <c r="I37" s="6">
        <f t="shared" si="1"/>
        <v>-8</v>
      </c>
      <c r="J37" s="12"/>
      <c r="K37" t="s">
        <v>44</v>
      </c>
      <c r="L37">
        <v>800</v>
      </c>
    </row>
    <row r="38" spans="1:12" ht="12.75">
      <c r="A38" s="2">
        <f t="shared" si="2"/>
        <v>26</v>
      </c>
      <c r="B38" s="41" t="s">
        <v>45</v>
      </c>
      <c r="C38" s="42" t="s">
        <v>11</v>
      </c>
      <c r="D38" s="3" t="s">
        <v>6</v>
      </c>
      <c r="E38" s="3"/>
      <c r="F38" s="4">
        <v>20</v>
      </c>
      <c r="G38" s="43">
        <v>16</v>
      </c>
      <c r="H38" s="5">
        <f t="shared" si="0"/>
        <v>0</v>
      </c>
      <c r="I38" s="6">
        <f t="shared" si="1"/>
        <v>-4</v>
      </c>
      <c r="J38" s="12"/>
      <c r="K38" t="s">
        <v>45</v>
      </c>
      <c r="L38">
        <v>400</v>
      </c>
    </row>
    <row r="39" spans="1:12" ht="12.75">
      <c r="A39" s="2">
        <f t="shared" si="2"/>
        <v>27</v>
      </c>
      <c r="B39" s="41" t="s">
        <v>46</v>
      </c>
      <c r="C39" s="42" t="s">
        <v>47</v>
      </c>
      <c r="D39" s="3" t="s">
        <v>6</v>
      </c>
      <c r="E39" s="3"/>
      <c r="F39" s="4">
        <v>20</v>
      </c>
      <c r="G39" s="43">
        <v>0</v>
      </c>
      <c r="H39" s="5">
        <f t="shared" si="0"/>
        <v>0</v>
      </c>
      <c r="I39" s="6">
        <f t="shared" si="1"/>
        <v>-20</v>
      </c>
      <c r="J39" s="12"/>
      <c r="K39" s="33"/>
      <c r="L39" s="33"/>
    </row>
    <row r="40" spans="1:12" ht="12.75">
      <c r="A40" s="2">
        <f t="shared" si="2"/>
        <v>28</v>
      </c>
      <c r="B40" s="41" t="s">
        <v>48</v>
      </c>
      <c r="C40" s="42" t="s">
        <v>34</v>
      </c>
      <c r="D40" s="3" t="s">
        <v>6</v>
      </c>
      <c r="E40" s="3" t="s">
        <v>49</v>
      </c>
      <c r="F40" s="4">
        <v>20</v>
      </c>
      <c r="G40" s="43">
        <v>8</v>
      </c>
      <c r="H40" s="5">
        <f t="shared" si="0"/>
        <v>0</v>
      </c>
      <c r="I40" s="6">
        <f t="shared" si="1"/>
        <v>-12</v>
      </c>
      <c r="J40" s="12"/>
      <c r="K40" t="s">
        <v>48</v>
      </c>
      <c r="L40">
        <v>1200</v>
      </c>
    </row>
    <row r="41" spans="1:12" ht="12.75">
      <c r="A41" s="2">
        <f t="shared" si="2"/>
        <v>29</v>
      </c>
      <c r="B41" s="41" t="s">
        <v>48</v>
      </c>
      <c r="C41" s="42" t="s">
        <v>50</v>
      </c>
      <c r="D41" s="3" t="s">
        <v>6</v>
      </c>
      <c r="E41" s="3"/>
      <c r="F41" s="4">
        <v>20</v>
      </c>
      <c r="G41" s="45">
        <v>64</v>
      </c>
      <c r="H41" s="5">
        <f t="shared" si="0"/>
        <v>44</v>
      </c>
      <c r="I41" s="6">
        <f t="shared" si="1"/>
        <v>0</v>
      </c>
      <c r="J41" s="12"/>
      <c r="K41" t="s">
        <v>48</v>
      </c>
      <c r="L41">
        <v>0</v>
      </c>
    </row>
    <row r="42" spans="1:12" ht="12.75">
      <c r="A42" s="2">
        <f t="shared" si="2"/>
        <v>30</v>
      </c>
      <c r="B42" s="41" t="s">
        <v>51</v>
      </c>
      <c r="C42" s="42" t="s">
        <v>41</v>
      </c>
      <c r="D42" s="3" t="s">
        <v>9</v>
      </c>
      <c r="E42" s="3"/>
      <c r="F42" s="4">
        <v>10</v>
      </c>
      <c r="G42" s="43">
        <v>0</v>
      </c>
      <c r="H42" s="5">
        <f t="shared" si="0"/>
        <v>0</v>
      </c>
      <c r="I42" s="6">
        <f t="shared" si="1"/>
        <v>-10</v>
      </c>
      <c r="J42" s="12"/>
      <c r="K42" t="s">
        <v>51</v>
      </c>
      <c r="L42">
        <v>1000</v>
      </c>
    </row>
    <row r="43" spans="1:12" ht="12.75">
      <c r="A43" s="2"/>
      <c r="B43" t="s">
        <v>189</v>
      </c>
      <c r="C43" s="42"/>
      <c r="D43" s="3"/>
      <c r="E43" s="3"/>
      <c r="F43" s="4"/>
      <c r="G43" s="43"/>
      <c r="H43" s="5"/>
      <c r="I43" s="6"/>
      <c r="J43" s="12"/>
      <c r="K43" t="s">
        <v>189</v>
      </c>
      <c r="L43">
        <v>0</v>
      </c>
    </row>
    <row r="44" spans="1:12" ht="12.75">
      <c r="A44" s="2">
        <f>A42+1</f>
        <v>31</v>
      </c>
      <c r="B44" s="41" t="s">
        <v>52</v>
      </c>
      <c r="C44" s="42">
        <v>1972</v>
      </c>
      <c r="D44" s="3" t="s">
        <v>6</v>
      </c>
      <c r="E44" s="3"/>
      <c r="F44" s="4">
        <v>20</v>
      </c>
      <c r="G44" s="43">
        <v>0</v>
      </c>
      <c r="H44" s="5">
        <f>IF(G44-F44&gt;0,G44-F44,0)</f>
        <v>0</v>
      </c>
      <c r="I44" s="6">
        <f>IF(G44-F44&gt;0,0,G44-F44)</f>
        <v>-20</v>
      </c>
      <c r="J44" s="12"/>
      <c r="K44" t="s">
        <v>52</v>
      </c>
      <c r="L44">
        <v>2000</v>
      </c>
    </row>
    <row r="45" spans="1:12" ht="12.75">
      <c r="A45" s="2">
        <f>A44+1</f>
        <v>32</v>
      </c>
      <c r="B45" s="41" t="s">
        <v>53</v>
      </c>
      <c r="C45" s="42" t="s">
        <v>20</v>
      </c>
      <c r="D45" s="3" t="s">
        <v>6</v>
      </c>
      <c r="E45" s="3"/>
      <c r="F45" s="4">
        <v>20</v>
      </c>
      <c r="G45" s="43">
        <v>0</v>
      </c>
      <c r="H45" s="5">
        <f>IF(G45-F45&gt;0,G45-F45,0)</f>
        <v>0</v>
      </c>
      <c r="I45" s="6">
        <f>IF(G45-F45&gt;0,0,G45-F45)</f>
        <v>-20</v>
      </c>
      <c r="J45" s="12"/>
      <c r="K45" t="s">
        <v>53</v>
      </c>
      <c r="L45">
        <v>2000</v>
      </c>
    </row>
    <row r="46" spans="1:12" ht="12.75">
      <c r="A46" s="2">
        <f>A45+1</f>
        <v>33</v>
      </c>
      <c r="B46" s="41" t="s">
        <v>54</v>
      </c>
      <c r="C46" s="42" t="s">
        <v>14</v>
      </c>
      <c r="D46" s="3" t="s">
        <v>9</v>
      </c>
      <c r="E46" s="3"/>
      <c r="F46" s="4">
        <v>10</v>
      </c>
      <c r="G46" s="43">
        <v>0</v>
      </c>
      <c r="H46" s="5">
        <f>IF(G46-F46&gt;0,G46-F46,0)</f>
        <v>0</v>
      </c>
      <c r="I46" s="6">
        <f>IF(G46-F46&gt;0,0,G46-F46)</f>
        <v>-10</v>
      </c>
      <c r="J46" s="12"/>
      <c r="K46" t="s">
        <v>54</v>
      </c>
      <c r="L46">
        <v>1000</v>
      </c>
    </row>
    <row r="47" spans="1:12" ht="12.75">
      <c r="A47" s="2">
        <f>A46+1</f>
        <v>34</v>
      </c>
      <c r="B47" s="41" t="s">
        <v>55</v>
      </c>
      <c r="C47" s="42">
        <v>1957</v>
      </c>
      <c r="D47" s="3" t="s">
        <v>6</v>
      </c>
      <c r="E47" s="3"/>
      <c r="F47" s="4">
        <v>20</v>
      </c>
      <c r="G47" s="43">
        <v>8</v>
      </c>
      <c r="H47" s="5">
        <f>IF(G47-F47&gt;0,G47-F47,0)</f>
        <v>0</v>
      </c>
      <c r="I47" s="6">
        <f>IF(G47-F47&gt;0,0,G47-F47)</f>
        <v>-12</v>
      </c>
      <c r="J47" s="12"/>
      <c r="K47" t="s">
        <v>55</v>
      </c>
      <c r="L47">
        <v>1200</v>
      </c>
    </row>
    <row r="48" spans="1:12" ht="12.75">
      <c r="A48" s="2"/>
      <c r="B48" t="s">
        <v>190</v>
      </c>
      <c r="C48" s="42"/>
      <c r="D48" s="3"/>
      <c r="E48" s="3"/>
      <c r="F48" s="4"/>
      <c r="G48" s="43"/>
      <c r="H48" s="5"/>
      <c r="I48" s="6"/>
      <c r="J48" s="12"/>
      <c r="K48" t="s">
        <v>190</v>
      </c>
      <c r="L48">
        <v>0</v>
      </c>
    </row>
    <row r="49" spans="1:12" ht="12.75">
      <c r="A49" s="2"/>
      <c r="B49" t="s">
        <v>191</v>
      </c>
      <c r="C49" s="42"/>
      <c r="D49" s="3"/>
      <c r="E49" s="3"/>
      <c r="F49" s="4"/>
      <c r="G49" s="43"/>
      <c r="H49" s="5"/>
      <c r="I49" s="6"/>
      <c r="J49" s="12"/>
      <c r="K49" t="s">
        <v>191</v>
      </c>
      <c r="L49">
        <v>0</v>
      </c>
    </row>
    <row r="50" spans="1:12" ht="12.75">
      <c r="A50" s="2">
        <f>A47+1</f>
        <v>35</v>
      </c>
      <c r="B50" s="41" t="s">
        <v>172</v>
      </c>
      <c r="C50" s="42">
        <v>1986</v>
      </c>
      <c r="D50" s="3"/>
      <c r="E50" s="3"/>
      <c r="F50" s="4">
        <v>20</v>
      </c>
      <c r="G50" s="43">
        <v>34</v>
      </c>
      <c r="H50" s="5">
        <f>IF(G50-F50&gt;0,G50-F50,0)</f>
        <v>14</v>
      </c>
      <c r="I50" s="6">
        <f>IF(G50-F50&gt;0,0,G50-F50)</f>
        <v>0</v>
      </c>
      <c r="J50" s="12"/>
      <c r="K50" t="s">
        <v>192</v>
      </c>
      <c r="L50">
        <v>0</v>
      </c>
    </row>
    <row r="51" spans="1:12" ht="12.75">
      <c r="A51" s="2"/>
      <c r="B51" t="s">
        <v>193</v>
      </c>
      <c r="C51" s="42"/>
      <c r="D51" s="3"/>
      <c r="E51" s="3"/>
      <c r="F51" s="4"/>
      <c r="G51" s="43"/>
      <c r="H51" s="5"/>
      <c r="I51" s="6"/>
      <c r="J51" s="12"/>
      <c r="K51" t="s">
        <v>193</v>
      </c>
      <c r="L51">
        <v>5000</v>
      </c>
    </row>
    <row r="52" spans="1:12" ht="12.75">
      <c r="A52" s="2">
        <f>A50+1</f>
        <v>36</v>
      </c>
      <c r="B52" s="41" t="s">
        <v>56</v>
      </c>
      <c r="C52" s="42" t="s">
        <v>57</v>
      </c>
      <c r="D52" s="3" t="s">
        <v>9</v>
      </c>
      <c r="E52" s="3"/>
      <c r="F52" s="4">
        <v>10</v>
      </c>
      <c r="G52" s="43">
        <v>78</v>
      </c>
      <c r="H52" s="5">
        <f>IF(G52-F52&gt;0,G52-F52,0)</f>
        <v>68</v>
      </c>
      <c r="I52" s="6">
        <f>IF(G52-F52&gt;0,0,G52-F52)</f>
        <v>0</v>
      </c>
      <c r="J52" s="12"/>
      <c r="K52" t="s">
        <v>56</v>
      </c>
      <c r="L52">
        <v>0</v>
      </c>
    </row>
    <row r="53" spans="1:12" ht="12.75">
      <c r="A53" s="2">
        <f>A52+1</f>
        <v>37</v>
      </c>
      <c r="B53" s="41" t="s">
        <v>58</v>
      </c>
      <c r="C53" s="42" t="s">
        <v>34</v>
      </c>
      <c r="D53" s="3" t="s">
        <v>6</v>
      </c>
      <c r="E53" s="3"/>
      <c r="F53" s="4">
        <v>20</v>
      </c>
      <c r="G53" s="43">
        <v>17</v>
      </c>
      <c r="H53" s="5">
        <f>IF(G53-F53&gt;0,G53-F53,0)</f>
        <v>0</v>
      </c>
      <c r="I53" s="6">
        <f>IF(G53-F53&gt;0,0,G53-F53)</f>
        <v>-3</v>
      </c>
      <c r="J53" s="12"/>
      <c r="K53" t="s">
        <v>58</v>
      </c>
      <c r="L53">
        <v>0</v>
      </c>
    </row>
    <row r="54" spans="1:12" ht="12.75">
      <c r="A54" s="2"/>
      <c r="B54" t="s">
        <v>194</v>
      </c>
      <c r="C54" s="42"/>
      <c r="D54" s="3"/>
      <c r="E54" s="3"/>
      <c r="F54" s="4"/>
      <c r="G54" s="43"/>
      <c r="H54" s="5"/>
      <c r="I54" s="6"/>
      <c r="J54" s="12"/>
      <c r="K54" t="s">
        <v>194</v>
      </c>
      <c r="L54">
        <v>0</v>
      </c>
    </row>
    <row r="55" spans="1:12" ht="12.75">
      <c r="A55" s="2">
        <f>A53+1</f>
        <v>38</v>
      </c>
      <c r="B55" s="41" t="s">
        <v>59</v>
      </c>
      <c r="C55" s="42" t="s">
        <v>31</v>
      </c>
      <c r="D55" s="3" t="s">
        <v>6</v>
      </c>
      <c r="E55" s="3" t="s">
        <v>60</v>
      </c>
      <c r="F55" s="4">
        <v>120</v>
      </c>
      <c r="G55" s="43">
        <v>22.5</v>
      </c>
      <c r="H55" s="5">
        <f>IF(G55-F55&gt;0,G55-F55,0)</f>
        <v>0</v>
      </c>
      <c r="I55" s="6">
        <f>IF(G55-F55&gt;0,0,G55-F55)</f>
        <v>-97.5</v>
      </c>
      <c r="J55" s="12"/>
      <c r="K55" t="s">
        <v>59</v>
      </c>
      <c r="L55">
        <v>9800</v>
      </c>
    </row>
    <row r="56" spans="1:12" ht="12.75">
      <c r="A56" s="2">
        <f>A55+1</f>
        <v>39</v>
      </c>
      <c r="B56" s="41" t="s">
        <v>59</v>
      </c>
      <c r="C56" s="42" t="s">
        <v>61</v>
      </c>
      <c r="D56" s="3" t="s">
        <v>6</v>
      </c>
      <c r="E56" s="3"/>
      <c r="F56" s="4">
        <v>20</v>
      </c>
      <c r="G56" s="43">
        <v>59</v>
      </c>
      <c r="H56" s="5">
        <f>IF(G56-F56&gt;0,G56-F56,0)</f>
        <v>39</v>
      </c>
      <c r="I56" s="6">
        <f>IF(G56-F56&gt;0,0,G56-F56)</f>
        <v>0</v>
      </c>
      <c r="J56" s="12"/>
      <c r="K56" t="s">
        <v>59</v>
      </c>
      <c r="L56">
        <v>0</v>
      </c>
    </row>
    <row r="57" spans="1:12" ht="12.75">
      <c r="A57" s="2">
        <f>A56+1</f>
        <v>40</v>
      </c>
      <c r="B57" s="41" t="s">
        <v>62</v>
      </c>
      <c r="C57" s="42">
        <v>1968</v>
      </c>
      <c r="D57" s="3" t="s">
        <v>6</v>
      </c>
      <c r="E57" s="3"/>
      <c r="F57" s="4">
        <v>20</v>
      </c>
      <c r="G57" s="43">
        <v>2</v>
      </c>
      <c r="H57" s="5">
        <f>IF(G57-F57&gt;0,G57-F57,0)</f>
        <v>0</v>
      </c>
      <c r="I57" s="6">
        <f>IF(G57-F57&gt;0,0,G57-F57)</f>
        <v>-18</v>
      </c>
      <c r="J57" s="12"/>
      <c r="K57" t="s">
        <v>62</v>
      </c>
      <c r="L57">
        <v>1800</v>
      </c>
    </row>
    <row r="58" spans="1:12" ht="12.75">
      <c r="A58" s="2">
        <f>A57+1</f>
        <v>41</v>
      </c>
      <c r="B58" s="41" t="s">
        <v>63</v>
      </c>
      <c r="C58" s="42">
        <v>1971</v>
      </c>
      <c r="D58" s="3" t="s">
        <v>9</v>
      </c>
      <c r="E58" s="3"/>
      <c r="F58" s="4">
        <v>10</v>
      </c>
      <c r="G58" s="43">
        <v>0</v>
      </c>
      <c r="H58" s="5">
        <f>IF(G58-F58&gt;0,G58-F58,0)</f>
        <v>0</v>
      </c>
      <c r="I58" s="6">
        <f>IF(G58-F58&gt;0,0,G58-F58)</f>
        <v>-10</v>
      </c>
      <c r="J58" s="12"/>
      <c r="K58" t="s">
        <v>63</v>
      </c>
      <c r="L58">
        <v>1000</v>
      </c>
    </row>
    <row r="59" spans="1:12" ht="12.75">
      <c r="A59" s="2"/>
      <c r="B59" t="s">
        <v>195</v>
      </c>
      <c r="C59" s="42"/>
      <c r="D59" s="3"/>
      <c r="E59" s="3"/>
      <c r="F59" s="4"/>
      <c r="G59" s="43"/>
      <c r="H59" s="5"/>
      <c r="I59" s="6"/>
      <c r="J59" s="12"/>
      <c r="K59" t="s">
        <v>195</v>
      </c>
      <c r="L59">
        <v>0</v>
      </c>
    </row>
    <row r="60" spans="1:12" ht="12.75">
      <c r="A60" s="2">
        <f>A58+1</f>
        <v>42</v>
      </c>
      <c r="B60" s="41" t="s">
        <v>64</v>
      </c>
      <c r="C60" s="42" t="s">
        <v>14</v>
      </c>
      <c r="D60" s="3" t="s">
        <v>6</v>
      </c>
      <c r="E60" s="3"/>
      <c r="F60" s="4">
        <v>20</v>
      </c>
      <c r="G60" s="43">
        <v>0</v>
      </c>
      <c r="H60" s="5">
        <f aca="true" t="shared" si="3" ref="H60:H71">IF(G60-F60&gt;0,G60-F60,0)</f>
        <v>0</v>
      </c>
      <c r="I60" s="6">
        <f aca="true" t="shared" si="4" ref="I60:I71">IF(G60-F60&gt;0,0,G60-F60)</f>
        <v>-20</v>
      </c>
      <c r="J60" s="12"/>
      <c r="K60" t="s">
        <v>64</v>
      </c>
      <c r="L60">
        <v>2000</v>
      </c>
    </row>
    <row r="61" spans="1:12" ht="12.75">
      <c r="A61" s="2">
        <f aca="true" t="shared" si="5" ref="A61:A71">A60+1</f>
        <v>43</v>
      </c>
      <c r="B61" s="41" t="s">
        <v>65</v>
      </c>
      <c r="C61" s="42" t="s">
        <v>61</v>
      </c>
      <c r="D61" s="3" t="s">
        <v>6</v>
      </c>
      <c r="E61" s="3"/>
      <c r="F61" s="4">
        <v>20</v>
      </c>
      <c r="G61" s="43">
        <v>28</v>
      </c>
      <c r="H61" s="5">
        <f t="shared" si="3"/>
        <v>8</v>
      </c>
      <c r="I61" s="6">
        <f t="shared" si="4"/>
        <v>0</v>
      </c>
      <c r="J61" s="12"/>
      <c r="K61" t="s">
        <v>65</v>
      </c>
      <c r="L61">
        <v>0</v>
      </c>
    </row>
    <row r="62" spans="1:12" ht="12.75">
      <c r="A62" s="2">
        <f t="shared" si="5"/>
        <v>44</v>
      </c>
      <c r="B62" s="41" t="s">
        <v>66</v>
      </c>
      <c r="C62" s="42" t="s">
        <v>50</v>
      </c>
      <c r="D62" s="3" t="s">
        <v>6</v>
      </c>
      <c r="E62" s="3"/>
      <c r="F62" s="4">
        <v>20</v>
      </c>
      <c r="G62" s="43">
        <v>11</v>
      </c>
      <c r="H62" s="5">
        <f t="shared" si="3"/>
        <v>0</v>
      </c>
      <c r="I62" s="6">
        <f t="shared" si="4"/>
        <v>-9</v>
      </c>
      <c r="J62" s="12"/>
      <c r="K62" t="s">
        <v>66</v>
      </c>
      <c r="L62">
        <v>900</v>
      </c>
    </row>
    <row r="63" spans="1:12" ht="12.75">
      <c r="A63" s="2">
        <f t="shared" si="5"/>
        <v>45</v>
      </c>
      <c r="B63" s="41" t="s">
        <v>67</v>
      </c>
      <c r="C63" s="42" t="s">
        <v>28</v>
      </c>
      <c r="D63" s="3" t="s">
        <v>6</v>
      </c>
      <c r="E63" s="3"/>
      <c r="F63" s="4">
        <v>20</v>
      </c>
      <c r="G63" s="43">
        <v>164</v>
      </c>
      <c r="H63" s="5">
        <f t="shared" si="3"/>
        <v>144</v>
      </c>
      <c r="I63" s="6">
        <f t="shared" si="4"/>
        <v>0</v>
      </c>
      <c r="J63" s="12"/>
      <c r="K63" t="s">
        <v>67</v>
      </c>
      <c r="L63">
        <v>0</v>
      </c>
    </row>
    <row r="64" spans="1:12" ht="12.75">
      <c r="A64" s="2">
        <f t="shared" si="5"/>
        <v>46</v>
      </c>
      <c r="B64" s="41" t="s">
        <v>68</v>
      </c>
      <c r="C64" s="42" t="s">
        <v>31</v>
      </c>
      <c r="D64" s="3" t="s">
        <v>6</v>
      </c>
      <c r="E64" s="3" t="s">
        <v>69</v>
      </c>
      <c r="F64" s="4">
        <v>120</v>
      </c>
      <c r="G64" s="43">
        <v>571</v>
      </c>
      <c r="H64" s="5">
        <f t="shared" si="3"/>
        <v>451</v>
      </c>
      <c r="I64" s="6">
        <f t="shared" si="4"/>
        <v>0</v>
      </c>
      <c r="J64" s="12"/>
      <c r="K64" t="s">
        <v>68</v>
      </c>
      <c r="L64">
        <v>0</v>
      </c>
    </row>
    <row r="65" spans="1:12" ht="12.75">
      <c r="A65" s="2">
        <f t="shared" si="5"/>
        <v>47</v>
      </c>
      <c r="B65" s="41" t="s">
        <v>70</v>
      </c>
      <c r="C65" s="42" t="s">
        <v>5</v>
      </c>
      <c r="D65" s="3" t="s">
        <v>9</v>
      </c>
      <c r="E65" s="3"/>
      <c r="F65" s="4">
        <v>0</v>
      </c>
      <c r="G65" s="43">
        <v>212</v>
      </c>
      <c r="H65" s="5">
        <f t="shared" si="3"/>
        <v>212</v>
      </c>
      <c r="I65" s="6">
        <f t="shared" si="4"/>
        <v>0</v>
      </c>
      <c r="J65" s="12"/>
      <c r="K65" t="s">
        <v>70</v>
      </c>
      <c r="L65">
        <v>0</v>
      </c>
    </row>
    <row r="66" spans="1:12" ht="12.75">
      <c r="A66" s="2">
        <f t="shared" si="5"/>
        <v>48</v>
      </c>
      <c r="B66" s="41" t="s">
        <v>71</v>
      </c>
      <c r="C66" s="42" t="s">
        <v>18</v>
      </c>
      <c r="D66" s="3" t="s">
        <v>9</v>
      </c>
      <c r="E66" s="3"/>
      <c r="F66" s="4">
        <v>10</v>
      </c>
      <c r="G66" s="43">
        <v>64</v>
      </c>
      <c r="H66" s="5">
        <f t="shared" si="3"/>
        <v>54</v>
      </c>
      <c r="I66" s="6">
        <f t="shared" si="4"/>
        <v>0</v>
      </c>
      <c r="J66" s="12"/>
      <c r="K66" t="s">
        <v>71</v>
      </c>
      <c r="L66">
        <v>0</v>
      </c>
    </row>
    <row r="67" spans="1:12" ht="12.75">
      <c r="A67" s="2">
        <f t="shared" si="5"/>
        <v>49</v>
      </c>
      <c r="B67" s="41" t="s">
        <v>72</v>
      </c>
      <c r="C67" s="42">
        <v>1984</v>
      </c>
      <c r="D67" s="3" t="s">
        <v>9</v>
      </c>
      <c r="E67" s="3"/>
      <c r="F67" s="4">
        <v>10</v>
      </c>
      <c r="G67" s="43">
        <v>56</v>
      </c>
      <c r="H67" s="5">
        <f t="shared" si="3"/>
        <v>46</v>
      </c>
      <c r="I67" s="6">
        <f t="shared" si="4"/>
        <v>0</v>
      </c>
      <c r="J67" s="12"/>
      <c r="K67" t="s">
        <v>72</v>
      </c>
      <c r="L67">
        <v>0</v>
      </c>
    </row>
    <row r="68" spans="1:11" ht="12.75">
      <c r="A68" s="2">
        <f t="shared" si="5"/>
        <v>50</v>
      </c>
      <c r="B68" s="41" t="s">
        <v>73</v>
      </c>
      <c r="C68" s="42">
        <v>1957</v>
      </c>
      <c r="D68" s="3" t="s">
        <v>9</v>
      </c>
      <c r="E68" s="3"/>
      <c r="F68" s="4">
        <v>50</v>
      </c>
      <c r="G68" s="43">
        <v>6</v>
      </c>
      <c r="H68" s="5">
        <f t="shared" si="3"/>
        <v>0</v>
      </c>
      <c r="I68" s="6">
        <f t="shared" si="4"/>
        <v>-44</v>
      </c>
      <c r="J68" s="12"/>
      <c r="K68" t="s">
        <v>73</v>
      </c>
    </row>
    <row r="69" spans="1:12" ht="12.75">
      <c r="A69" s="2">
        <f t="shared" si="5"/>
        <v>51</v>
      </c>
      <c r="B69" s="41" t="s">
        <v>74</v>
      </c>
      <c r="C69" s="42" t="s">
        <v>14</v>
      </c>
      <c r="D69" s="3" t="s">
        <v>6</v>
      </c>
      <c r="E69" s="3"/>
      <c r="F69" s="4">
        <v>20</v>
      </c>
      <c r="G69" s="43">
        <v>17</v>
      </c>
      <c r="H69" s="5">
        <f t="shared" si="3"/>
        <v>0</v>
      </c>
      <c r="I69" s="6">
        <f t="shared" si="4"/>
        <v>-3</v>
      </c>
      <c r="J69" s="12"/>
      <c r="K69" t="s">
        <v>74</v>
      </c>
      <c r="L69">
        <v>900</v>
      </c>
    </row>
    <row r="70" spans="1:12" ht="12.75">
      <c r="A70" s="2">
        <f t="shared" si="5"/>
        <v>52</v>
      </c>
      <c r="B70" s="41" t="s">
        <v>75</v>
      </c>
      <c r="C70" s="42" t="s">
        <v>41</v>
      </c>
      <c r="D70" s="3" t="s">
        <v>6</v>
      </c>
      <c r="E70" s="3" t="s">
        <v>76</v>
      </c>
      <c r="F70" s="4">
        <v>120</v>
      </c>
      <c r="G70" s="43">
        <v>124</v>
      </c>
      <c r="H70" s="5">
        <f t="shared" si="3"/>
        <v>4</v>
      </c>
      <c r="I70" s="6">
        <f t="shared" si="4"/>
        <v>0</v>
      </c>
      <c r="J70" s="12"/>
      <c r="K70" t="s">
        <v>75</v>
      </c>
      <c r="L70">
        <v>0</v>
      </c>
    </row>
    <row r="71" spans="1:12" ht="12.75">
      <c r="A71" s="2">
        <f t="shared" si="5"/>
        <v>53</v>
      </c>
      <c r="B71" s="41" t="s">
        <v>77</v>
      </c>
      <c r="C71" s="42" t="s">
        <v>78</v>
      </c>
      <c r="D71" s="3" t="s">
        <v>9</v>
      </c>
      <c r="E71" s="3"/>
      <c r="F71" s="4">
        <v>10</v>
      </c>
      <c r="G71" s="43">
        <v>12</v>
      </c>
      <c r="H71" s="5">
        <f t="shared" si="3"/>
        <v>2</v>
      </c>
      <c r="I71" s="6">
        <f t="shared" si="4"/>
        <v>0</v>
      </c>
      <c r="J71" s="12"/>
      <c r="K71" t="s">
        <v>77</v>
      </c>
      <c r="L71">
        <v>0</v>
      </c>
    </row>
    <row r="72" spans="1:12" ht="12.75">
      <c r="A72" s="2"/>
      <c r="B72" t="s">
        <v>196</v>
      </c>
      <c r="C72" s="42"/>
      <c r="D72" s="3"/>
      <c r="E72" s="3"/>
      <c r="F72" s="4"/>
      <c r="G72" s="43"/>
      <c r="H72" s="5"/>
      <c r="I72" s="6"/>
      <c r="J72" s="12"/>
      <c r="K72" t="s">
        <v>196</v>
      </c>
      <c r="L72">
        <v>0</v>
      </c>
    </row>
    <row r="73" spans="1:12" ht="12.75">
      <c r="A73" s="2">
        <f>A71+1</f>
        <v>54</v>
      </c>
      <c r="B73" s="41" t="s">
        <v>79</v>
      </c>
      <c r="C73" s="42" t="s">
        <v>61</v>
      </c>
      <c r="D73" s="3" t="s">
        <v>6</v>
      </c>
      <c r="E73" s="3"/>
      <c r="F73" s="4">
        <v>20</v>
      </c>
      <c r="G73" s="43">
        <v>0</v>
      </c>
      <c r="H73" s="5">
        <f>IF(G73-F73&gt;0,G73-F73,0)</f>
        <v>0</v>
      </c>
      <c r="I73" s="6">
        <f>IF(G73-F73&gt;0,0,G73-F73)</f>
        <v>-20</v>
      </c>
      <c r="J73" s="12" t="s">
        <v>220</v>
      </c>
      <c r="K73" t="s">
        <v>79</v>
      </c>
      <c r="L73">
        <v>0</v>
      </c>
    </row>
    <row r="74" spans="1:12" ht="12.75">
      <c r="A74" s="2"/>
      <c r="B74" t="s">
        <v>197</v>
      </c>
      <c r="C74" s="42"/>
      <c r="D74" s="3"/>
      <c r="E74" s="3"/>
      <c r="F74" s="4"/>
      <c r="G74" s="43"/>
      <c r="H74" s="5"/>
      <c r="I74" s="6"/>
      <c r="J74" s="12"/>
      <c r="K74" t="s">
        <v>197</v>
      </c>
      <c r="L74">
        <v>0</v>
      </c>
    </row>
    <row r="75" spans="1:12" ht="12.75">
      <c r="A75" s="2"/>
      <c r="B75" t="s">
        <v>198</v>
      </c>
      <c r="C75" s="42"/>
      <c r="D75" s="3"/>
      <c r="E75" s="3"/>
      <c r="F75" s="4"/>
      <c r="G75" s="43"/>
      <c r="H75" s="5"/>
      <c r="I75" s="6"/>
      <c r="J75" s="12"/>
      <c r="K75" t="s">
        <v>198</v>
      </c>
      <c r="L75">
        <v>0</v>
      </c>
    </row>
    <row r="76" spans="1:12" ht="12.75">
      <c r="A76" s="2">
        <f>A73+1</f>
        <v>55</v>
      </c>
      <c r="B76" s="41" t="s">
        <v>80</v>
      </c>
      <c r="C76" s="42" t="s">
        <v>81</v>
      </c>
      <c r="D76" s="3" t="s">
        <v>9</v>
      </c>
      <c r="E76" s="3"/>
      <c r="F76" s="4">
        <v>10</v>
      </c>
      <c r="G76" s="43">
        <v>18</v>
      </c>
      <c r="H76" s="5">
        <f aca="true" t="shared" si="6" ref="H76:H84">IF(G76-F76&gt;0,G76-F76,0)</f>
        <v>8</v>
      </c>
      <c r="I76" s="6">
        <f aca="true" t="shared" si="7" ref="I76:I84">IF(G76-F76&gt;0,0,G76-F76)</f>
        <v>0</v>
      </c>
      <c r="J76" s="12"/>
      <c r="K76" t="s">
        <v>80</v>
      </c>
      <c r="L76">
        <v>0</v>
      </c>
    </row>
    <row r="77" spans="1:12" ht="12.75">
      <c r="A77" s="2">
        <f aca="true" t="shared" si="8" ref="A77:A84">A76+1</f>
        <v>56</v>
      </c>
      <c r="B77" s="41" t="s">
        <v>82</v>
      </c>
      <c r="C77" s="42" t="s">
        <v>31</v>
      </c>
      <c r="D77" s="3" t="s">
        <v>6</v>
      </c>
      <c r="E77" s="3"/>
      <c r="F77" s="4">
        <v>20</v>
      </c>
      <c r="G77" s="43">
        <v>16</v>
      </c>
      <c r="H77" s="5">
        <f t="shared" si="6"/>
        <v>0</v>
      </c>
      <c r="I77" s="6">
        <f t="shared" si="7"/>
        <v>-4</v>
      </c>
      <c r="J77" s="12"/>
      <c r="K77" t="s">
        <v>82</v>
      </c>
      <c r="L77">
        <v>700</v>
      </c>
    </row>
    <row r="78" spans="1:12" ht="12.75">
      <c r="A78" s="2">
        <f t="shared" si="8"/>
        <v>57</v>
      </c>
      <c r="B78" s="41" t="s">
        <v>83</v>
      </c>
      <c r="C78" s="42" t="s">
        <v>84</v>
      </c>
      <c r="D78" s="3" t="s">
        <v>6</v>
      </c>
      <c r="E78" s="3" t="s">
        <v>85</v>
      </c>
      <c r="F78" s="4">
        <v>120</v>
      </c>
      <c r="G78" s="43">
        <v>25</v>
      </c>
      <c r="H78" s="5">
        <f t="shared" si="6"/>
        <v>0</v>
      </c>
      <c r="I78" s="6">
        <f t="shared" si="7"/>
        <v>-95</v>
      </c>
      <c r="J78" s="12"/>
      <c r="K78" t="s">
        <v>83</v>
      </c>
      <c r="L78">
        <v>9500</v>
      </c>
    </row>
    <row r="79" spans="1:12" ht="12.75">
      <c r="A79" s="2">
        <f t="shared" si="8"/>
        <v>58</v>
      </c>
      <c r="B79" s="41" t="s">
        <v>86</v>
      </c>
      <c r="C79" s="42">
        <v>1964</v>
      </c>
      <c r="D79" s="3" t="s">
        <v>6</v>
      </c>
      <c r="E79" s="3"/>
      <c r="F79" s="4">
        <v>20</v>
      </c>
      <c r="G79" s="43">
        <v>0</v>
      </c>
      <c r="H79" s="5">
        <f t="shared" si="6"/>
        <v>0</v>
      </c>
      <c r="I79" s="6">
        <f t="shared" si="7"/>
        <v>-20</v>
      </c>
      <c r="J79" s="12"/>
      <c r="K79" t="s">
        <v>86</v>
      </c>
      <c r="L79">
        <v>2000</v>
      </c>
    </row>
    <row r="80" spans="1:12" ht="12.75">
      <c r="A80" s="2">
        <f t="shared" si="8"/>
        <v>59</v>
      </c>
      <c r="B80" s="41" t="s">
        <v>87</v>
      </c>
      <c r="C80" s="42" t="s">
        <v>88</v>
      </c>
      <c r="D80" s="3" t="s">
        <v>6</v>
      </c>
      <c r="E80" s="3"/>
      <c r="F80" s="4">
        <v>20</v>
      </c>
      <c r="G80" s="43">
        <v>5</v>
      </c>
      <c r="H80" s="5">
        <f t="shared" si="6"/>
        <v>0</v>
      </c>
      <c r="I80" s="6">
        <f t="shared" si="7"/>
        <v>-15</v>
      </c>
      <c r="J80" s="12"/>
      <c r="K80" t="s">
        <v>87</v>
      </c>
      <c r="L80">
        <v>1500</v>
      </c>
    </row>
    <row r="81" spans="1:12" ht="12.75">
      <c r="A81" s="2">
        <f t="shared" si="8"/>
        <v>60</v>
      </c>
      <c r="B81" s="41" t="s">
        <v>89</v>
      </c>
      <c r="C81" s="42" t="s">
        <v>84</v>
      </c>
      <c r="D81" s="3" t="s">
        <v>6</v>
      </c>
      <c r="E81" s="3" t="s">
        <v>90</v>
      </c>
      <c r="F81" s="4">
        <v>120</v>
      </c>
      <c r="G81" s="43">
        <v>18</v>
      </c>
      <c r="H81" s="5">
        <f t="shared" si="6"/>
        <v>0</v>
      </c>
      <c r="I81" s="6">
        <f t="shared" si="7"/>
        <v>-102</v>
      </c>
      <c r="J81" s="12"/>
      <c r="K81" t="s">
        <v>89</v>
      </c>
      <c r="L81">
        <v>10200</v>
      </c>
    </row>
    <row r="82" spans="1:12" ht="12.75">
      <c r="A82" s="2">
        <f t="shared" si="8"/>
        <v>61</v>
      </c>
      <c r="B82" s="41" t="s">
        <v>91</v>
      </c>
      <c r="C82" s="42" t="s">
        <v>92</v>
      </c>
      <c r="D82" s="3" t="s">
        <v>9</v>
      </c>
      <c r="E82" s="3"/>
      <c r="F82" s="4">
        <v>10</v>
      </c>
      <c r="G82" s="43">
        <v>0</v>
      </c>
      <c r="H82" s="5">
        <f t="shared" si="6"/>
        <v>0</v>
      </c>
      <c r="I82" s="6">
        <f t="shared" si="7"/>
        <v>-10</v>
      </c>
      <c r="J82" s="12"/>
      <c r="K82" t="s">
        <v>91</v>
      </c>
      <c r="L82">
        <v>1000</v>
      </c>
    </row>
    <row r="83" spans="1:12" ht="12.75">
      <c r="A83" s="2">
        <f t="shared" si="8"/>
        <v>62</v>
      </c>
      <c r="B83" s="41" t="s">
        <v>93</v>
      </c>
      <c r="C83" s="42" t="s">
        <v>18</v>
      </c>
      <c r="D83" s="3" t="s">
        <v>9</v>
      </c>
      <c r="E83" s="3"/>
      <c r="F83" s="4">
        <v>10</v>
      </c>
      <c r="G83" s="43">
        <v>34</v>
      </c>
      <c r="H83" s="5">
        <f t="shared" si="6"/>
        <v>24</v>
      </c>
      <c r="I83" s="6">
        <f t="shared" si="7"/>
        <v>0</v>
      </c>
      <c r="J83" s="12"/>
      <c r="K83" t="s">
        <v>93</v>
      </c>
      <c r="L83">
        <v>0</v>
      </c>
    </row>
    <row r="84" spans="1:12" ht="12.75">
      <c r="A84" s="2">
        <f t="shared" si="8"/>
        <v>63</v>
      </c>
      <c r="B84" s="41" t="s">
        <v>94</v>
      </c>
      <c r="C84" s="42" t="s">
        <v>95</v>
      </c>
      <c r="D84" s="3" t="s">
        <v>6</v>
      </c>
      <c r="E84" s="3"/>
      <c r="F84" s="4">
        <v>20</v>
      </c>
      <c r="G84" s="43">
        <v>34</v>
      </c>
      <c r="H84" s="5">
        <f t="shared" si="6"/>
        <v>14</v>
      </c>
      <c r="I84" s="6">
        <f t="shared" si="7"/>
        <v>0</v>
      </c>
      <c r="J84" s="12"/>
      <c r="K84" t="s">
        <v>94</v>
      </c>
      <c r="L84">
        <v>0</v>
      </c>
    </row>
    <row r="85" spans="1:12" ht="12.75">
      <c r="A85" s="2"/>
      <c r="B85" t="s">
        <v>199</v>
      </c>
      <c r="C85" s="42"/>
      <c r="D85" s="3"/>
      <c r="E85" s="3"/>
      <c r="F85" s="4"/>
      <c r="G85" s="43"/>
      <c r="H85" s="5"/>
      <c r="I85" s="6"/>
      <c r="J85" s="12"/>
      <c r="K85" t="s">
        <v>199</v>
      </c>
      <c r="L85">
        <v>0</v>
      </c>
    </row>
    <row r="86" spans="1:12" ht="12.75">
      <c r="A86" s="2">
        <f>A84+1</f>
        <v>64</v>
      </c>
      <c r="B86" s="41" t="s">
        <v>96</v>
      </c>
      <c r="C86" s="42" t="s">
        <v>97</v>
      </c>
      <c r="D86" s="3" t="s">
        <v>6</v>
      </c>
      <c r="E86" s="3"/>
      <c r="F86" s="4">
        <v>20</v>
      </c>
      <c r="G86" s="43">
        <v>0</v>
      </c>
      <c r="H86" s="5">
        <f>IF(G86-F86&gt;0,G86-F86,0)</f>
        <v>0</v>
      </c>
      <c r="I86" s="6">
        <f>IF(G86-F86&gt;0,0,G86-F86)</f>
        <v>-20</v>
      </c>
      <c r="J86" s="12"/>
      <c r="K86" t="s">
        <v>96</v>
      </c>
      <c r="L86">
        <v>2000</v>
      </c>
    </row>
    <row r="87" spans="1:12" ht="12.75">
      <c r="A87" s="2">
        <f>A86+1</f>
        <v>65</v>
      </c>
      <c r="B87" s="41" t="s">
        <v>98</v>
      </c>
      <c r="C87" s="42" t="s">
        <v>47</v>
      </c>
      <c r="D87" s="3" t="s">
        <v>6</v>
      </c>
      <c r="E87" s="3"/>
      <c r="F87" s="4">
        <v>20</v>
      </c>
      <c r="G87" s="43">
        <v>120</v>
      </c>
      <c r="H87" s="5">
        <f>IF(G87-F87&gt;0,G87-F87,0)</f>
        <v>100</v>
      </c>
      <c r="I87" s="6">
        <f>IF(G87-F87&gt;0,0,G87-F87)</f>
        <v>0</v>
      </c>
      <c r="J87" s="12"/>
      <c r="K87" t="s">
        <v>98</v>
      </c>
      <c r="L87">
        <v>0</v>
      </c>
    </row>
    <row r="88" spans="1:12" ht="12.75">
      <c r="A88" s="2">
        <f>A87+1</f>
        <v>66</v>
      </c>
      <c r="B88" s="41" t="s">
        <v>99</v>
      </c>
      <c r="C88" s="42" t="s">
        <v>100</v>
      </c>
      <c r="D88" s="3" t="s">
        <v>6</v>
      </c>
      <c r="E88" s="3"/>
      <c r="F88" s="4">
        <v>20</v>
      </c>
      <c r="G88" s="43">
        <v>5</v>
      </c>
      <c r="H88" s="5">
        <f>IF(G88-F88&gt;0,G88-F88,0)</f>
        <v>0</v>
      </c>
      <c r="I88" s="6">
        <f>IF(G88-F88&gt;0,0,G88-F88)</f>
        <v>-15</v>
      </c>
      <c r="J88" s="12"/>
      <c r="K88" t="s">
        <v>99</v>
      </c>
      <c r="L88">
        <v>1500</v>
      </c>
    </row>
    <row r="89" spans="1:12" ht="12.75">
      <c r="A89" s="2"/>
      <c r="B89" t="s">
        <v>200</v>
      </c>
      <c r="C89" s="42"/>
      <c r="D89" s="3"/>
      <c r="E89" s="3"/>
      <c r="F89" s="4"/>
      <c r="G89" s="43"/>
      <c r="H89" s="5"/>
      <c r="I89" s="6"/>
      <c r="J89" s="12"/>
      <c r="K89" t="s">
        <v>200</v>
      </c>
      <c r="L89">
        <v>0</v>
      </c>
    </row>
    <row r="90" spans="1:12" ht="12.75">
      <c r="A90" s="2">
        <f>A88+1</f>
        <v>67</v>
      </c>
      <c r="B90" s="41" t="s">
        <v>101</v>
      </c>
      <c r="C90" s="42">
        <v>1941</v>
      </c>
      <c r="D90" s="3" t="s">
        <v>6</v>
      </c>
      <c r="E90" s="3"/>
      <c r="F90" s="4">
        <v>20</v>
      </c>
      <c r="G90" s="43">
        <v>20</v>
      </c>
      <c r="H90" s="5">
        <f>IF(G90-F90&gt;0,G90-F90,0)</f>
        <v>0</v>
      </c>
      <c r="I90" s="6">
        <f>IF(G90-F90&gt;0,0,G90-F90)</f>
        <v>0</v>
      </c>
      <c r="J90" s="12"/>
      <c r="K90" t="s">
        <v>101</v>
      </c>
      <c r="L90">
        <v>0</v>
      </c>
    </row>
    <row r="91" spans="1:12" ht="12.75">
      <c r="A91" s="2"/>
      <c r="B91" t="s">
        <v>201</v>
      </c>
      <c r="C91" s="42"/>
      <c r="D91" s="3"/>
      <c r="E91" s="3"/>
      <c r="F91" s="4"/>
      <c r="G91" s="43"/>
      <c r="H91" s="5"/>
      <c r="I91" s="6"/>
      <c r="J91" s="12"/>
      <c r="K91" t="s">
        <v>201</v>
      </c>
      <c r="L91">
        <v>0</v>
      </c>
    </row>
    <row r="92" spans="1:12" ht="12.75">
      <c r="A92" s="2"/>
      <c r="B92" t="s">
        <v>202</v>
      </c>
      <c r="C92" s="42"/>
      <c r="D92" s="3"/>
      <c r="E92" s="3"/>
      <c r="F92" s="4"/>
      <c r="G92" s="43"/>
      <c r="H92" s="5"/>
      <c r="I92" s="6"/>
      <c r="J92" s="12"/>
      <c r="K92" t="s">
        <v>202</v>
      </c>
      <c r="L92">
        <v>0</v>
      </c>
    </row>
    <row r="93" spans="1:12" ht="12.75">
      <c r="A93" s="2">
        <f>A90+1</f>
        <v>68</v>
      </c>
      <c r="B93" s="41" t="s">
        <v>102</v>
      </c>
      <c r="C93" s="42" t="s">
        <v>57</v>
      </c>
      <c r="D93" s="3" t="s">
        <v>6</v>
      </c>
      <c r="E93" s="3"/>
      <c r="F93" s="4">
        <v>20</v>
      </c>
      <c r="G93" s="43">
        <v>43</v>
      </c>
      <c r="H93" s="5">
        <f aca="true" t="shared" si="9" ref="H93:H100">IF(G93-F93&gt;0,G93-F93,0)</f>
        <v>23</v>
      </c>
      <c r="I93" s="6">
        <f aca="true" t="shared" si="10" ref="I93:I100">IF(G93-F93&gt;0,0,G93-F93)</f>
        <v>0</v>
      </c>
      <c r="J93" s="12"/>
      <c r="K93" t="s">
        <v>102</v>
      </c>
      <c r="L93">
        <v>0</v>
      </c>
    </row>
    <row r="94" spans="1:12" ht="12.75">
      <c r="A94" s="2">
        <f aca="true" t="shared" si="11" ref="A94:A100">A93+1</f>
        <v>69</v>
      </c>
      <c r="B94" s="41" t="s">
        <v>103</v>
      </c>
      <c r="C94" s="42" t="s">
        <v>104</v>
      </c>
      <c r="D94" s="3" t="s">
        <v>9</v>
      </c>
      <c r="E94" s="3"/>
      <c r="F94" s="4">
        <v>10</v>
      </c>
      <c r="G94" s="43">
        <v>18</v>
      </c>
      <c r="H94" s="5">
        <f t="shared" si="9"/>
        <v>8</v>
      </c>
      <c r="I94" s="6">
        <f t="shared" si="10"/>
        <v>0</v>
      </c>
      <c r="J94" s="12"/>
      <c r="K94" t="s">
        <v>103</v>
      </c>
      <c r="L94">
        <v>0</v>
      </c>
    </row>
    <row r="95" spans="1:12" ht="12.75">
      <c r="A95" s="2">
        <f t="shared" si="11"/>
        <v>70</v>
      </c>
      <c r="B95" s="41" t="s">
        <v>105</v>
      </c>
      <c r="C95" s="42" t="s">
        <v>104</v>
      </c>
      <c r="D95" s="3" t="s">
        <v>9</v>
      </c>
      <c r="E95" s="3"/>
      <c r="F95" s="4">
        <v>10</v>
      </c>
      <c r="G95" s="43">
        <v>55</v>
      </c>
      <c r="H95" s="5">
        <f t="shared" si="9"/>
        <v>45</v>
      </c>
      <c r="I95" s="6">
        <f t="shared" si="10"/>
        <v>0</v>
      </c>
      <c r="J95" s="12"/>
      <c r="K95" t="s">
        <v>105</v>
      </c>
      <c r="L95">
        <v>0</v>
      </c>
    </row>
    <row r="96" spans="1:12" ht="12.75">
      <c r="A96" s="2">
        <f t="shared" si="11"/>
        <v>71</v>
      </c>
      <c r="B96" s="41" t="s">
        <v>106</v>
      </c>
      <c r="C96" s="42" t="s">
        <v>28</v>
      </c>
      <c r="D96" s="3" t="s">
        <v>6</v>
      </c>
      <c r="E96" s="3"/>
      <c r="F96" s="4">
        <v>20</v>
      </c>
      <c r="G96" s="43">
        <v>7</v>
      </c>
      <c r="H96" s="5">
        <f t="shared" si="9"/>
        <v>0</v>
      </c>
      <c r="I96" s="6">
        <f t="shared" si="10"/>
        <v>-13</v>
      </c>
      <c r="J96" s="12"/>
      <c r="K96" t="s">
        <v>106</v>
      </c>
      <c r="L96">
        <v>1300</v>
      </c>
    </row>
    <row r="97" spans="1:12" ht="12.75">
      <c r="A97" s="2">
        <f t="shared" si="11"/>
        <v>72</v>
      </c>
      <c r="B97" s="41" t="s">
        <v>107</v>
      </c>
      <c r="C97" s="42" t="s">
        <v>95</v>
      </c>
      <c r="D97" s="3" t="s">
        <v>6</v>
      </c>
      <c r="E97" s="3"/>
      <c r="F97" s="4">
        <v>20</v>
      </c>
      <c r="G97" s="43">
        <v>16</v>
      </c>
      <c r="H97" s="5">
        <f t="shared" si="9"/>
        <v>0</v>
      </c>
      <c r="I97" s="6">
        <f t="shared" si="10"/>
        <v>-4</v>
      </c>
      <c r="J97" s="12"/>
      <c r="K97" t="s">
        <v>107</v>
      </c>
      <c r="L97">
        <v>1600</v>
      </c>
    </row>
    <row r="98" spans="1:12" ht="12.75">
      <c r="A98" s="2">
        <f t="shared" si="11"/>
        <v>73</v>
      </c>
      <c r="B98" s="41" t="s">
        <v>107</v>
      </c>
      <c r="C98" s="42" t="s">
        <v>108</v>
      </c>
      <c r="D98" s="3" t="s">
        <v>6</v>
      </c>
      <c r="E98" s="3"/>
      <c r="F98" s="4">
        <v>20</v>
      </c>
      <c r="G98" s="43">
        <v>4</v>
      </c>
      <c r="H98" s="5">
        <f t="shared" si="9"/>
        <v>0</v>
      </c>
      <c r="I98" s="6">
        <f t="shared" si="10"/>
        <v>-16</v>
      </c>
      <c r="J98" s="12"/>
      <c r="K98" t="s">
        <v>107</v>
      </c>
      <c r="L98">
        <v>400</v>
      </c>
    </row>
    <row r="99" spans="1:12" ht="12.75">
      <c r="A99" s="2">
        <f t="shared" si="11"/>
        <v>74</v>
      </c>
      <c r="B99" s="41" t="s">
        <v>109</v>
      </c>
      <c r="C99" s="42" t="s">
        <v>108</v>
      </c>
      <c r="D99" s="3" t="s">
        <v>9</v>
      </c>
      <c r="E99" s="3"/>
      <c r="F99" s="4">
        <v>10</v>
      </c>
      <c r="G99" s="45">
        <v>2</v>
      </c>
      <c r="H99" s="5">
        <f t="shared" si="9"/>
        <v>0</v>
      </c>
      <c r="I99" s="6">
        <f t="shared" si="10"/>
        <v>-8</v>
      </c>
      <c r="J99" s="12"/>
      <c r="K99" t="s">
        <v>109</v>
      </c>
      <c r="L99">
        <v>800</v>
      </c>
    </row>
    <row r="100" spans="1:12" ht="12.75">
      <c r="A100" s="2">
        <f t="shared" si="11"/>
        <v>75</v>
      </c>
      <c r="B100" s="41" t="s">
        <v>110</v>
      </c>
      <c r="C100" s="42" t="s">
        <v>108</v>
      </c>
      <c r="D100" s="3" t="s">
        <v>6</v>
      </c>
      <c r="E100" s="3"/>
      <c r="F100" s="4">
        <v>20</v>
      </c>
      <c r="G100" s="43">
        <v>172</v>
      </c>
      <c r="H100" s="5">
        <f t="shared" si="9"/>
        <v>152</v>
      </c>
      <c r="I100" s="6">
        <f t="shared" si="10"/>
        <v>0</v>
      </c>
      <c r="J100" s="12"/>
      <c r="K100" t="s">
        <v>110</v>
      </c>
      <c r="L100">
        <v>0</v>
      </c>
    </row>
    <row r="101" spans="1:12" ht="12.75">
      <c r="A101" s="2"/>
      <c r="B101" t="s">
        <v>203</v>
      </c>
      <c r="C101" s="42"/>
      <c r="D101" s="3"/>
      <c r="E101" s="3"/>
      <c r="F101" s="4"/>
      <c r="G101" s="43"/>
      <c r="H101" s="5"/>
      <c r="I101" s="6"/>
      <c r="J101" s="12"/>
      <c r="K101" t="s">
        <v>203</v>
      </c>
      <c r="L101">
        <v>0</v>
      </c>
    </row>
    <row r="102" spans="1:12" ht="12.75">
      <c r="A102" s="2"/>
      <c r="B102" t="s">
        <v>204</v>
      </c>
      <c r="C102" s="42"/>
      <c r="D102" s="3"/>
      <c r="E102" s="3"/>
      <c r="F102" s="4"/>
      <c r="G102" s="43"/>
      <c r="H102" s="5"/>
      <c r="I102" s="6"/>
      <c r="J102" s="12"/>
      <c r="K102" t="s">
        <v>204</v>
      </c>
      <c r="L102">
        <v>0</v>
      </c>
    </row>
    <row r="103" spans="1:12" ht="12.75">
      <c r="A103" s="2">
        <f>A100+1</f>
        <v>76</v>
      </c>
      <c r="B103" s="41" t="s">
        <v>111</v>
      </c>
      <c r="C103" s="42" t="s">
        <v>47</v>
      </c>
      <c r="D103" s="3" t="s">
        <v>6</v>
      </c>
      <c r="E103" s="3"/>
      <c r="F103" s="4">
        <v>20</v>
      </c>
      <c r="G103" s="43">
        <v>0</v>
      </c>
      <c r="H103" s="5">
        <f>IF(G103-F103&gt;0,G103-F103,0)</f>
        <v>0</v>
      </c>
      <c r="I103" s="6">
        <f>IF(G103-F103&gt;0,0,G103-F103)</f>
        <v>-20</v>
      </c>
      <c r="J103" s="12"/>
      <c r="K103" t="s">
        <v>111</v>
      </c>
      <c r="L103">
        <v>2000</v>
      </c>
    </row>
    <row r="104" spans="1:12" ht="12.75">
      <c r="A104" s="2">
        <f>A103+1</f>
        <v>77</v>
      </c>
      <c r="B104" s="41" t="s">
        <v>112</v>
      </c>
      <c r="C104" s="42" t="s">
        <v>113</v>
      </c>
      <c r="D104" s="3" t="s">
        <v>9</v>
      </c>
      <c r="E104" s="3"/>
      <c r="F104" s="4">
        <v>10</v>
      </c>
      <c r="G104" s="43">
        <v>4</v>
      </c>
      <c r="H104" s="5">
        <f>IF(G104-F104&gt;0,G104-F104,0)</f>
        <v>0</v>
      </c>
      <c r="I104" s="6">
        <f>IF(G104-F104&gt;0,0,G104-F104)</f>
        <v>-6</v>
      </c>
      <c r="J104" s="12"/>
      <c r="K104" t="s">
        <v>112</v>
      </c>
      <c r="L104">
        <v>600</v>
      </c>
    </row>
    <row r="105" spans="1:12" ht="12.75">
      <c r="A105" s="2">
        <f>A104+1</f>
        <v>78</v>
      </c>
      <c r="B105" s="41" t="s">
        <v>114</v>
      </c>
      <c r="C105" s="42" t="s">
        <v>115</v>
      </c>
      <c r="D105" s="3" t="s">
        <v>9</v>
      </c>
      <c r="E105" s="3"/>
      <c r="F105" s="4">
        <v>10</v>
      </c>
      <c r="G105" s="43">
        <v>47</v>
      </c>
      <c r="H105" s="5">
        <f>IF(G105-F105&gt;0,G105-F105,0)</f>
        <v>37</v>
      </c>
      <c r="I105" s="6">
        <f>IF(G105-F105&gt;0,0,G105-F105)</f>
        <v>0</v>
      </c>
      <c r="J105" s="12"/>
      <c r="K105" t="s">
        <v>114</v>
      </c>
      <c r="L105">
        <v>0</v>
      </c>
    </row>
    <row r="106" spans="1:12" ht="12.75">
      <c r="A106" s="2">
        <f>A105+1</f>
        <v>79</v>
      </c>
      <c r="B106" s="41" t="s">
        <v>116</v>
      </c>
      <c r="C106" s="42" t="s">
        <v>115</v>
      </c>
      <c r="D106" s="3" t="s">
        <v>6</v>
      </c>
      <c r="E106" s="3"/>
      <c r="F106" s="4">
        <v>20</v>
      </c>
      <c r="G106" s="43">
        <v>4</v>
      </c>
      <c r="H106" s="5">
        <f>IF(G106-F106&gt;0,G106-F106,0)</f>
        <v>0</v>
      </c>
      <c r="I106" s="6">
        <f>IF(G106-F106&gt;0,0,G106-F106)</f>
        <v>-16</v>
      </c>
      <c r="J106" s="12"/>
      <c r="K106" t="s">
        <v>116</v>
      </c>
      <c r="L106">
        <v>0</v>
      </c>
    </row>
    <row r="107" spans="1:12" ht="12.75">
      <c r="A107" s="2"/>
      <c r="B107" t="s">
        <v>205</v>
      </c>
      <c r="C107" s="42"/>
      <c r="D107" s="3"/>
      <c r="E107" s="3"/>
      <c r="F107" s="4"/>
      <c r="G107" s="43"/>
      <c r="H107" s="5"/>
      <c r="I107" s="6"/>
      <c r="J107" s="12"/>
      <c r="K107" t="s">
        <v>205</v>
      </c>
      <c r="L107">
        <v>0</v>
      </c>
    </row>
    <row r="108" spans="1:12" ht="12.75">
      <c r="A108" s="2">
        <f>A106+1</f>
        <v>80</v>
      </c>
      <c r="B108" s="41" t="s">
        <v>117</v>
      </c>
      <c r="C108" s="42">
        <v>1941</v>
      </c>
      <c r="D108" s="3" t="s">
        <v>6</v>
      </c>
      <c r="E108" s="3"/>
      <c r="F108" s="4">
        <v>20</v>
      </c>
      <c r="G108" s="45">
        <v>0</v>
      </c>
      <c r="H108" s="5">
        <f>IF(G108-F108&gt;0,G108-F108,0)</f>
        <v>0</v>
      </c>
      <c r="I108" s="6">
        <f>IF(G108-F108&gt;0,0,G108-F108)</f>
        <v>-20</v>
      </c>
      <c r="J108" s="12"/>
      <c r="K108" t="s">
        <v>117</v>
      </c>
      <c r="L108">
        <v>0</v>
      </c>
    </row>
    <row r="109" spans="1:12" ht="12.75">
      <c r="A109" s="2"/>
      <c r="B109" t="s">
        <v>206</v>
      </c>
      <c r="C109" s="42"/>
      <c r="D109" s="3"/>
      <c r="E109" s="3"/>
      <c r="F109" s="4"/>
      <c r="G109" s="45"/>
      <c r="H109" s="5"/>
      <c r="I109" s="6"/>
      <c r="J109" s="12"/>
      <c r="K109" t="s">
        <v>206</v>
      </c>
      <c r="L109">
        <v>0</v>
      </c>
    </row>
    <row r="110" spans="1:12" ht="12.75">
      <c r="A110" s="2"/>
      <c r="B110" t="s">
        <v>207</v>
      </c>
      <c r="C110" s="42"/>
      <c r="D110" s="3"/>
      <c r="E110" s="3"/>
      <c r="F110" s="4"/>
      <c r="G110" s="45"/>
      <c r="H110" s="5"/>
      <c r="I110" s="6"/>
      <c r="J110" s="12"/>
      <c r="K110" t="s">
        <v>207</v>
      </c>
      <c r="L110">
        <v>0</v>
      </c>
    </row>
    <row r="111" spans="1:12" ht="12.75">
      <c r="A111" s="2">
        <f>A108+1</f>
        <v>81</v>
      </c>
      <c r="B111" s="41" t="s">
        <v>118</v>
      </c>
      <c r="C111" s="42" t="s">
        <v>119</v>
      </c>
      <c r="D111" s="3" t="s">
        <v>6</v>
      </c>
      <c r="E111" s="3" t="s">
        <v>120</v>
      </c>
      <c r="F111" s="4">
        <v>120</v>
      </c>
      <c r="G111" s="43">
        <v>238</v>
      </c>
      <c r="H111" s="5">
        <f>IF(G111-F111&gt;0,G111-F111,0)</f>
        <v>118</v>
      </c>
      <c r="I111" s="6">
        <f>IF(G111-F111&gt;0,0,G111-F111)</f>
        <v>0</v>
      </c>
      <c r="J111" s="12"/>
      <c r="K111" t="s">
        <v>118</v>
      </c>
      <c r="L111">
        <v>900</v>
      </c>
    </row>
    <row r="112" spans="1:12" ht="12.75">
      <c r="A112" s="2"/>
      <c r="B112" t="s">
        <v>208</v>
      </c>
      <c r="C112" s="42"/>
      <c r="D112" s="3"/>
      <c r="E112" s="3"/>
      <c r="F112" s="4"/>
      <c r="G112" s="43"/>
      <c r="H112" s="5"/>
      <c r="I112" s="6"/>
      <c r="J112" s="12"/>
      <c r="K112" t="s">
        <v>208</v>
      </c>
      <c r="L112">
        <v>0</v>
      </c>
    </row>
    <row r="113" spans="1:12" ht="12.75">
      <c r="A113" s="2">
        <f>A111+1</f>
        <v>82</v>
      </c>
      <c r="B113" s="41" t="s">
        <v>121</v>
      </c>
      <c r="C113" s="42" t="s">
        <v>122</v>
      </c>
      <c r="D113" s="3" t="s">
        <v>9</v>
      </c>
      <c r="E113" s="3"/>
      <c r="F113" s="4">
        <v>0</v>
      </c>
      <c r="G113" s="43">
        <v>36</v>
      </c>
      <c r="H113" s="5">
        <f>IF(G113-F113&gt;0,G113-F113,0)</f>
        <v>36</v>
      </c>
      <c r="I113" s="6">
        <f>IF(G113-F113&gt;0,0,G113-F113)</f>
        <v>0</v>
      </c>
      <c r="J113" s="12"/>
      <c r="K113" t="s">
        <v>121</v>
      </c>
      <c r="L113">
        <v>0</v>
      </c>
    </row>
    <row r="114" spans="1:12" ht="12.75">
      <c r="A114" s="2"/>
      <c r="B114" t="s">
        <v>209</v>
      </c>
      <c r="C114" s="42"/>
      <c r="D114" s="3"/>
      <c r="E114" s="3"/>
      <c r="F114" s="4"/>
      <c r="G114" s="43"/>
      <c r="H114" s="5"/>
      <c r="I114" s="6"/>
      <c r="J114" s="12"/>
      <c r="K114" t="s">
        <v>209</v>
      </c>
      <c r="L114">
        <v>2000</v>
      </c>
    </row>
    <row r="115" spans="1:12" ht="12.75">
      <c r="A115" s="2"/>
      <c r="B115" t="s">
        <v>210</v>
      </c>
      <c r="C115" s="42"/>
      <c r="D115" s="3"/>
      <c r="E115" s="3"/>
      <c r="F115" s="4"/>
      <c r="G115" s="43"/>
      <c r="H115" s="5"/>
      <c r="I115" s="6"/>
      <c r="J115" s="12"/>
      <c r="K115" t="s">
        <v>210</v>
      </c>
      <c r="L115">
        <v>0</v>
      </c>
    </row>
    <row r="116" spans="1:12" ht="12.75">
      <c r="A116" s="2">
        <f>A113+1</f>
        <v>83</v>
      </c>
      <c r="B116" s="41" t="s">
        <v>123</v>
      </c>
      <c r="C116" s="42">
        <v>1969</v>
      </c>
      <c r="D116" s="3" t="s">
        <v>9</v>
      </c>
      <c r="E116" s="3"/>
      <c r="F116" s="4">
        <v>10</v>
      </c>
      <c r="G116" s="43">
        <v>3</v>
      </c>
      <c r="H116" s="5">
        <f aca="true" t="shared" si="12" ref="H116:H126">IF(G116-F116&gt;0,G116-F116,0)</f>
        <v>0</v>
      </c>
      <c r="I116" s="6">
        <f aca="true" t="shared" si="13" ref="I116:I126">IF(G116-F116&gt;0,0,G116-F116)</f>
        <v>-7</v>
      </c>
      <c r="J116" s="12"/>
      <c r="K116" t="s">
        <v>123</v>
      </c>
      <c r="L116">
        <v>700</v>
      </c>
    </row>
    <row r="117" spans="1:12" ht="12.75">
      <c r="A117" s="2">
        <f aca="true" t="shared" si="14" ref="A117:A126">A116+1</f>
        <v>84</v>
      </c>
      <c r="B117" s="41" t="s">
        <v>124</v>
      </c>
      <c r="C117" s="42" t="s">
        <v>125</v>
      </c>
      <c r="D117" s="3" t="s">
        <v>6</v>
      </c>
      <c r="E117" s="3"/>
      <c r="F117" s="4">
        <v>20</v>
      </c>
      <c r="G117" s="43">
        <v>28</v>
      </c>
      <c r="H117" s="5">
        <f t="shared" si="12"/>
        <v>8</v>
      </c>
      <c r="I117" s="6">
        <f t="shared" si="13"/>
        <v>0</v>
      </c>
      <c r="J117" s="12"/>
      <c r="K117" t="s">
        <v>124</v>
      </c>
      <c r="L117">
        <v>0</v>
      </c>
    </row>
    <row r="118" spans="1:12" ht="12.75">
      <c r="A118" s="2">
        <f t="shared" si="14"/>
        <v>85</v>
      </c>
      <c r="B118" s="41" t="s">
        <v>126</v>
      </c>
      <c r="C118" s="42" t="s">
        <v>34</v>
      </c>
      <c r="D118" s="3" t="s">
        <v>6</v>
      </c>
      <c r="E118" s="3"/>
      <c r="F118" s="4">
        <v>20</v>
      </c>
      <c r="G118" s="43">
        <v>181</v>
      </c>
      <c r="H118" s="5">
        <f t="shared" si="12"/>
        <v>161</v>
      </c>
      <c r="I118" s="6">
        <f t="shared" si="13"/>
        <v>0</v>
      </c>
      <c r="J118" s="12"/>
      <c r="K118" t="s">
        <v>126</v>
      </c>
      <c r="L118">
        <v>0</v>
      </c>
    </row>
    <row r="119" spans="1:12" ht="12.75">
      <c r="A119" s="2">
        <f t="shared" si="14"/>
        <v>86</v>
      </c>
      <c r="B119" s="46" t="s">
        <v>127</v>
      </c>
      <c r="C119" s="42" t="s">
        <v>41</v>
      </c>
      <c r="D119" s="3" t="s">
        <v>6</v>
      </c>
      <c r="E119" s="3"/>
      <c r="F119" s="4">
        <v>20</v>
      </c>
      <c r="G119" s="43">
        <v>0</v>
      </c>
      <c r="H119" s="5">
        <f t="shared" si="12"/>
        <v>0</v>
      </c>
      <c r="I119" s="6">
        <f t="shared" si="13"/>
        <v>-20</v>
      </c>
      <c r="J119" s="12"/>
      <c r="K119" t="s">
        <v>127</v>
      </c>
      <c r="L119">
        <v>2000</v>
      </c>
    </row>
    <row r="120" spans="1:12" ht="12.75">
      <c r="A120" s="2">
        <f t="shared" si="14"/>
        <v>87</v>
      </c>
      <c r="B120" s="29" t="s">
        <v>128</v>
      </c>
      <c r="C120" s="42" t="s">
        <v>95</v>
      </c>
      <c r="D120" s="3" t="s">
        <v>9</v>
      </c>
      <c r="E120" s="3"/>
      <c r="F120" s="4">
        <v>10</v>
      </c>
      <c r="G120" s="43">
        <v>62</v>
      </c>
      <c r="H120" s="5">
        <f t="shared" si="12"/>
        <v>52</v>
      </c>
      <c r="I120" s="6">
        <f t="shared" si="13"/>
        <v>0</v>
      </c>
      <c r="J120" s="12"/>
      <c r="K120" t="s">
        <v>128</v>
      </c>
      <c r="L120">
        <v>0</v>
      </c>
    </row>
    <row r="121" spans="1:12" ht="12.75">
      <c r="A121" s="2">
        <f t="shared" si="14"/>
        <v>88</v>
      </c>
      <c r="B121" s="29" t="s">
        <v>129</v>
      </c>
      <c r="C121" s="42" t="s">
        <v>14</v>
      </c>
      <c r="D121" s="3" t="s">
        <v>9</v>
      </c>
      <c r="E121" s="3"/>
      <c r="F121" s="4">
        <v>10</v>
      </c>
      <c r="G121" s="43">
        <v>0</v>
      </c>
      <c r="H121" s="5">
        <f t="shared" si="12"/>
        <v>0</v>
      </c>
      <c r="I121" s="6">
        <f t="shared" si="13"/>
        <v>-10</v>
      </c>
      <c r="J121" s="12"/>
      <c r="K121" t="s">
        <v>129</v>
      </c>
      <c r="L121">
        <v>1000</v>
      </c>
    </row>
    <row r="122" spans="1:12" ht="12.75">
      <c r="A122" s="2">
        <f t="shared" si="14"/>
        <v>89</v>
      </c>
      <c r="B122" s="29" t="s">
        <v>130</v>
      </c>
      <c r="C122" s="42" t="s">
        <v>113</v>
      </c>
      <c r="D122" s="3" t="s">
        <v>6</v>
      </c>
      <c r="E122" s="3"/>
      <c r="F122" s="4">
        <v>20</v>
      </c>
      <c r="G122" s="43">
        <v>12</v>
      </c>
      <c r="H122" s="5">
        <f t="shared" si="12"/>
        <v>0</v>
      </c>
      <c r="I122" s="6">
        <f t="shared" si="13"/>
        <v>-8</v>
      </c>
      <c r="J122" s="12"/>
      <c r="K122" t="s">
        <v>130</v>
      </c>
      <c r="L122">
        <v>800</v>
      </c>
    </row>
    <row r="123" spans="1:12" ht="12.75">
      <c r="A123" s="2">
        <f t="shared" si="14"/>
        <v>90</v>
      </c>
      <c r="B123" s="29" t="s">
        <v>131</v>
      </c>
      <c r="C123" s="42" t="s">
        <v>81</v>
      </c>
      <c r="D123" s="3" t="s">
        <v>6</v>
      </c>
      <c r="E123" s="3"/>
      <c r="F123" s="4">
        <v>20</v>
      </c>
      <c r="G123" s="43">
        <v>28.5</v>
      </c>
      <c r="H123" s="5">
        <f t="shared" si="12"/>
        <v>8.5</v>
      </c>
      <c r="I123" s="6">
        <f t="shared" si="13"/>
        <v>0</v>
      </c>
      <c r="J123" s="12"/>
      <c r="K123" t="s">
        <v>131</v>
      </c>
      <c r="L123">
        <v>0</v>
      </c>
    </row>
    <row r="124" spans="1:12" ht="12.75">
      <c r="A124" s="2">
        <f t="shared" si="14"/>
        <v>91</v>
      </c>
      <c r="B124" s="7" t="s">
        <v>132</v>
      </c>
      <c r="C124" s="42">
        <v>1986</v>
      </c>
      <c r="D124" s="3" t="s">
        <v>9</v>
      </c>
      <c r="E124" s="3"/>
      <c r="F124" s="4">
        <v>10</v>
      </c>
      <c r="G124" s="45">
        <v>0</v>
      </c>
      <c r="H124" s="5">
        <f t="shared" si="12"/>
        <v>0</v>
      </c>
      <c r="I124" s="6">
        <f t="shared" si="13"/>
        <v>-10</v>
      </c>
      <c r="J124" s="12"/>
      <c r="K124" t="s">
        <v>132</v>
      </c>
      <c r="L124">
        <v>0</v>
      </c>
    </row>
    <row r="125" spans="1:12" ht="12.75">
      <c r="A125" s="2">
        <f t="shared" si="14"/>
        <v>92</v>
      </c>
      <c r="B125" s="29" t="s">
        <v>133</v>
      </c>
      <c r="C125" s="42" t="s">
        <v>134</v>
      </c>
      <c r="D125" s="3" t="s">
        <v>9</v>
      </c>
      <c r="E125" s="3"/>
      <c r="F125" s="4">
        <v>10</v>
      </c>
      <c r="G125" s="43">
        <v>11</v>
      </c>
      <c r="H125" s="5">
        <f t="shared" si="12"/>
        <v>1</v>
      </c>
      <c r="I125" s="6">
        <f t="shared" si="13"/>
        <v>0</v>
      </c>
      <c r="J125" s="12"/>
      <c r="K125" t="s">
        <v>133</v>
      </c>
      <c r="L125">
        <v>0</v>
      </c>
    </row>
    <row r="126" spans="1:12" ht="12.75">
      <c r="A126" s="2">
        <f t="shared" si="14"/>
        <v>93</v>
      </c>
      <c r="B126" s="29" t="s">
        <v>135</v>
      </c>
      <c r="C126" s="42" t="s">
        <v>136</v>
      </c>
      <c r="D126" s="3" t="s">
        <v>6</v>
      </c>
      <c r="E126" s="3" t="s">
        <v>137</v>
      </c>
      <c r="F126" s="4">
        <v>0</v>
      </c>
      <c r="G126" s="43">
        <v>506</v>
      </c>
      <c r="H126" s="5">
        <f t="shared" si="12"/>
        <v>506</v>
      </c>
      <c r="I126" s="6">
        <f t="shared" si="13"/>
        <v>0</v>
      </c>
      <c r="J126" s="12"/>
      <c r="K126" t="s">
        <v>135</v>
      </c>
      <c r="L126">
        <v>0</v>
      </c>
    </row>
    <row r="127" spans="1:12" ht="12.75">
      <c r="A127" s="2"/>
      <c r="B127" t="s">
        <v>135</v>
      </c>
      <c r="C127" s="42"/>
      <c r="D127" s="3"/>
      <c r="E127" s="3"/>
      <c r="F127" s="4"/>
      <c r="G127" s="43"/>
      <c r="H127" s="5"/>
      <c r="I127" s="6"/>
      <c r="J127" s="12"/>
      <c r="K127" t="s">
        <v>135</v>
      </c>
      <c r="L127">
        <v>0</v>
      </c>
    </row>
    <row r="128" spans="1:12" ht="12.75">
      <c r="A128" s="2">
        <f>A126+1</f>
        <v>94</v>
      </c>
      <c r="B128" s="29" t="s">
        <v>138</v>
      </c>
      <c r="C128" s="42" t="s">
        <v>47</v>
      </c>
      <c r="D128" s="3" t="s">
        <v>6</v>
      </c>
      <c r="E128" s="3" t="s">
        <v>139</v>
      </c>
      <c r="F128" s="4">
        <v>70</v>
      </c>
      <c r="G128" s="43">
        <v>127</v>
      </c>
      <c r="H128" s="5">
        <f>IF(G128-F128&gt;0,G128-F128,0)</f>
        <v>57</v>
      </c>
      <c r="I128" s="6">
        <f>IF(G128-F128&gt;0,0,G128-F128)</f>
        <v>0</v>
      </c>
      <c r="J128" s="12"/>
      <c r="K128" t="s">
        <v>138</v>
      </c>
      <c r="L128">
        <v>0</v>
      </c>
    </row>
    <row r="129" spans="1:12" ht="12.75">
      <c r="A129" s="2"/>
      <c r="B129" t="s">
        <v>211</v>
      </c>
      <c r="C129" s="42"/>
      <c r="D129" s="3"/>
      <c r="E129" s="3"/>
      <c r="F129" s="4"/>
      <c r="G129" s="43"/>
      <c r="H129" s="5"/>
      <c r="I129" s="6"/>
      <c r="J129" s="12"/>
      <c r="K129" t="s">
        <v>211</v>
      </c>
      <c r="L129">
        <v>0</v>
      </c>
    </row>
    <row r="130" spans="1:12" ht="12.75">
      <c r="A130" s="2">
        <f>A128+1</f>
        <v>95</v>
      </c>
      <c r="B130" s="29" t="s">
        <v>140</v>
      </c>
      <c r="C130" s="42" t="s">
        <v>84</v>
      </c>
      <c r="D130" s="3" t="s">
        <v>6</v>
      </c>
      <c r="E130" s="3"/>
      <c r="F130" s="4">
        <v>20</v>
      </c>
      <c r="G130" s="43">
        <v>16</v>
      </c>
      <c r="H130" s="5">
        <f>IF(G130-F130&gt;0,G130-F130,0)</f>
        <v>0</v>
      </c>
      <c r="I130" s="6">
        <f>IF(G130-F130&gt;0,0,G130-F130)</f>
        <v>-4</v>
      </c>
      <c r="J130" s="12"/>
      <c r="K130" t="s">
        <v>140</v>
      </c>
      <c r="L130">
        <v>400</v>
      </c>
    </row>
    <row r="131" spans="1:12" ht="12.75">
      <c r="A131" s="2"/>
      <c r="B131" t="s">
        <v>212</v>
      </c>
      <c r="C131" s="42"/>
      <c r="D131" s="3"/>
      <c r="E131" s="3"/>
      <c r="F131" s="4"/>
      <c r="G131" s="43"/>
      <c r="H131" s="5"/>
      <c r="I131" s="6"/>
      <c r="J131" s="12"/>
      <c r="K131" t="s">
        <v>212</v>
      </c>
      <c r="L131">
        <v>0</v>
      </c>
    </row>
    <row r="132" spans="1:12" ht="12.75">
      <c r="A132" s="2"/>
      <c r="B132" t="s">
        <v>213</v>
      </c>
      <c r="C132" s="42"/>
      <c r="D132" s="3"/>
      <c r="E132" s="3"/>
      <c r="F132" s="4"/>
      <c r="G132" s="43"/>
      <c r="H132" s="5"/>
      <c r="I132" s="6"/>
      <c r="J132" s="12"/>
      <c r="K132" t="s">
        <v>213</v>
      </c>
      <c r="L132">
        <v>0</v>
      </c>
    </row>
    <row r="133" spans="1:12" ht="12.75">
      <c r="A133" s="2"/>
      <c r="B133" t="s">
        <v>214</v>
      </c>
      <c r="C133" s="42"/>
      <c r="D133" s="3"/>
      <c r="E133" s="3"/>
      <c r="F133" s="4"/>
      <c r="G133" s="43"/>
      <c r="H133" s="5"/>
      <c r="I133" s="6"/>
      <c r="J133" s="12"/>
      <c r="K133" t="s">
        <v>214</v>
      </c>
      <c r="L133">
        <v>0</v>
      </c>
    </row>
    <row r="134" spans="1:12" ht="12.75">
      <c r="A134" s="2">
        <f>A130+1</f>
        <v>96</v>
      </c>
      <c r="B134" s="29" t="s">
        <v>141</v>
      </c>
      <c r="C134" s="42" t="s">
        <v>20</v>
      </c>
      <c r="D134" s="3" t="s">
        <v>6</v>
      </c>
      <c r="E134" s="3"/>
      <c r="F134" s="4">
        <v>20</v>
      </c>
      <c r="G134" s="43">
        <v>30.5</v>
      </c>
      <c r="H134" s="5">
        <f>IF(G134-F134&gt;0,G134-F134,0)</f>
        <v>10.5</v>
      </c>
      <c r="I134" s="6">
        <f>IF(G134-F134&gt;0,0,G134-F134)</f>
        <v>0</v>
      </c>
      <c r="J134" s="12"/>
      <c r="K134" t="s">
        <v>141</v>
      </c>
      <c r="L134">
        <v>0</v>
      </c>
    </row>
    <row r="135" spans="1:12" ht="12.75">
      <c r="A135" s="2">
        <f>A134+1</f>
        <v>97</v>
      </c>
      <c r="B135" s="7" t="s">
        <v>142</v>
      </c>
      <c r="C135" s="42" t="s">
        <v>143</v>
      </c>
      <c r="D135" s="3" t="s">
        <v>6</v>
      </c>
      <c r="E135" s="3"/>
      <c r="F135" s="4">
        <v>20</v>
      </c>
      <c r="G135" s="45">
        <v>49</v>
      </c>
      <c r="H135" s="5">
        <f>IF(G135-F135&gt;0,G135-F135,0)</f>
        <v>29</v>
      </c>
      <c r="I135" s="6">
        <f>IF(G135-F135&gt;0,0,G135-F135)</f>
        <v>0</v>
      </c>
      <c r="J135" s="12"/>
      <c r="K135" t="s">
        <v>142</v>
      </c>
      <c r="L135">
        <v>0</v>
      </c>
    </row>
    <row r="136" spans="1:12" ht="12.75">
      <c r="A136" s="2">
        <f>A135+1</f>
        <v>98</v>
      </c>
      <c r="B136" s="7" t="s">
        <v>144</v>
      </c>
      <c r="C136" s="42" t="s">
        <v>145</v>
      </c>
      <c r="D136" s="3" t="s">
        <v>9</v>
      </c>
      <c r="E136" s="3" t="s">
        <v>146</v>
      </c>
      <c r="F136" s="4">
        <v>0</v>
      </c>
      <c r="G136" s="43">
        <v>34</v>
      </c>
      <c r="H136" s="5">
        <f>IF(G136-F136&gt;0,G136-F136,0)</f>
        <v>34</v>
      </c>
      <c r="I136" s="6">
        <f>IF(G136-F136&gt;0,0,G136-F136)</f>
        <v>0</v>
      </c>
      <c r="J136" s="12"/>
      <c r="K136" t="s">
        <v>144</v>
      </c>
      <c r="L136">
        <v>0</v>
      </c>
    </row>
    <row r="137" spans="1:12" ht="12.75">
      <c r="A137" s="2"/>
      <c r="B137" t="s">
        <v>215</v>
      </c>
      <c r="C137" s="42"/>
      <c r="D137" s="3"/>
      <c r="E137" s="3"/>
      <c r="F137" s="8"/>
      <c r="G137" s="43"/>
      <c r="H137" s="5"/>
      <c r="I137" s="6"/>
      <c r="J137" s="12"/>
      <c r="K137" t="s">
        <v>215</v>
      </c>
      <c r="L137">
        <v>0</v>
      </c>
    </row>
    <row r="138" spans="1:12" ht="12.75">
      <c r="A138" s="2">
        <f>A136+1</f>
        <v>99</v>
      </c>
      <c r="B138" s="7" t="s">
        <v>147</v>
      </c>
      <c r="C138" s="42" t="s">
        <v>145</v>
      </c>
      <c r="D138" s="3" t="s">
        <v>6</v>
      </c>
      <c r="E138" s="3" t="s">
        <v>148</v>
      </c>
      <c r="F138" s="8">
        <v>120</v>
      </c>
      <c r="G138" s="45">
        <v>6</v>
      </c>
      <c r="H138" s="5">
        <f>IF(G138-F138&gt;0,G138-F138,0)</f>
        <v>0</v>
      </c>
      <c r="I138" s="6">
        <f>IF(G138-F138&gt;0,0,G138-F138)</f>
        <v>-114</v>
      </c>
      <c r="J138" s="12"/>
      <c r="K138" t="s">
        <v>147</v>
      </c>
      <c r="L138">
        <v>8000</v>
      </c>
    </row>
    <row r="139" spans="1:12" ht="12.75">
      <c r="A139" s="2"/>
      <c r="B139" t="s">
        <v>216</v>
      </c>
      <c r="C139" s="42"/>
      <c r="D139" s="3"/>
      <c r="E139" s="9"/>
      <c r="F139" s="8"/>
      <c r="G139" s="47"/>
      <c r="H139" s="5"/>
      <c r="I139" s="6"/>
      <c r="J139" s="12"/>
      <c r="K139" t="s">
        <v>216</v>
      </c>
      <c r="L139">
        <v>0</v>
      </c>
    </row>
    <row r="140" spans="1:12" ht="12.75">
      <c r="A140" s="2">
        <f>A138+1</f>
        <v>100</v>
      </c>
      <c r="B140" s="7" t="s">
        <v>149</v>
      </c>
      <c r="C140" s="42" t="s">
        <v>81</v>
      </c>
      <c r="D140" s="3" t="s">
        <v>6</v>
      </c>
      <c r="E140" s="9"/>
      <c r="F140" s="4">
        <v>20</v>
      </c>
      <c r="G140" s="47">
        <v>0</v>
      </c>
      <c r="H140" s="5">
        <f>IF(G140-F140&gt;0,G140-F140,0)</f>
        <v>0</v>
      </c>
      <c r="I140" s="6">
        <f>IF(G140-F140&gt;0,0,G140-F140)</f>
        <v>-20</v>
      </c>
      <c r="J140" s="12"/>
      <c r="K140" t="s">
        <v>149</v>
      </c>
      <c r="L140">
        <v>2000</v>
      </c>
    </row>
    <row r="141" spans="1:12" ht="12.75">
      <c r="A141" s="2">
        <f>A140+1</f>
        <v>101</v>
      </c>
      <c r="B141" s="7" t="s">
        <v>150</v>
      </c>
      <c r="C141" s="42" t="s">
        <v>151</v>
      </c>
      <c r="D141" s="3" t="s">
        <v>9</v>
      </c>
      <c r="E141" s="3"/>
      <c r="F141" s="10">
        <v>10</v>
      </c>
      <c r="G141" s="43">
        <v>59</v>
      </c>
      <c r="H141" s="5">
        <f>IF(G141-F141&gt;0,G141-F141,0)</f>
        <v>49</v>
      </c>
      <c r="I141" s="6">
        <f>IF(G141-F141&gt;0,0,G141-F141)</f>
        <v>0</v>
      </c>
      <c r="J141" s="12"/>
      <c r="K141" t="s">
        <v>150</v>
      </c>
      <c r="L141">
        <v>0</v>
      </c>
    </row>
    <row r="142" spans="1:12" ht="12.75">
      <c r="A142" s="2">
        <f>A141+1</f>
        <v>102</v>
      </c>
      <c r="B142" s="7" t="s">
        <v>152</v>
      </c>
      <c r="C142" s="42" t="s">
        <v>108</v>
      </c>
      <c r="D142" s="3" t="s">
        <v>9</v>
      </c>
      <c r="E142" s="3"/>
      <c r="F142" s="4">
        <v>10</v>
      </c>
      <c r="G142" s="45">
        <v>0</v>
      </c>
      <c r="H142" s="5">
        <f>IF(G142-F142&gt;0,G142-F142,0)</f>
        <v>0</v>
      </c>
      <c r="I142" s="6">
        <f>IF(G142-F142&gt;0,0,G142-F142)</f>
        <v>-10</v>
      </c>
      <c r="J142" s="12"/>
      <c r="K142" t="s">
        <v>152</v>
      </c>
      <c r="L142">
        <v>1000</v>
      </c>
    </row>
    <row r="143" spans="1:12" ht="12.75">
      <c r="A143" s="2">
        <f>A142+1</f>
        <v>103</v>
      </c>
      <c r="B143" s="7" t="s">
        <v>153</v>
      </c>
      <c r="C143" s="42" t="s">
        <v>154</v>
      </c>
      <c r="D143" s="3" t="s">
        <v>6</v>
      </c>
      <c r="E143" s="3" t="s">
        <v>139</v>
      </c>
      <c r="F143" s="4">
        <v>70</v>
      </c>
      <c r="G143" s="45">
        <v>66</v>
      </c>
      <c r="H143" s="5">
        <f>IF(G143-F143&gt;0,G143-F143,0)</f>
        <v>0</v>
      </c>
      <c r="I143" s="6">
        <f>IF(G143-F143&gt;0,0,G143-F143)</f>
        <v>-4</v>
      </c>
      <c r="J143" s="12"/>
      <c r="K143" t="s">
        <v>153</v>
      </c>
      <c r="L143">
        <v>400</v>
      </c>
    </row>
    <row r="144" spans="1:12" ht="12.75">
      <c r="A144" s="2"/>
      <c r="B144" t="s">
        <v>217</v>
      </c>
      <c r="C144" s="42"/>
      <c r="D144" s="3"/>
      <c r="E144" s="3"/>
      <c r="F144" s="4"/>
      <c r="G144" s="45"/>
      <c r="H144" s="5"/>
      <c r="I144" s="6"/>
      <c r="J144" s="12"/>
      <c r="K144" t="s">
        <v>217</v>
      </c>
      <c r="L144">
        <v>0</v>
      </c>
    </row>
    <row r="145" spans="1:12" ht="12.75">
      <c r="A145" s="2">
        <f>A143+1</f>
        <v>104</v>
      </c>
      <c r="B145" s="7" t="s">
        <v>155</v>
      </c>
      <c r="C145" s="42" t="s">
        <v>78</v>
      </c>
      <c r="D145" s="3" t="s">
        <v>6</v>
      </c>
      <c r="E145" s="3"/>
      <c r="F145" s="4">
        <v>20</v>
      </c>
      <c r="G145" s="43">
        <v>0</v>
      </c>
      <c r="H145" s="5">
        <f>IF(G145-F145&gt;0,G145-F145,0)</f>
        <v>0</v>
      </c>
      <c r="I145" s="6">
        <f>IF(G145-F145&gt;0,0,G145-F145)</f>
        <v>-20</v>
      </c>
      <c r="J145" s="12"/>
      <c r="K145" t="s">
        <v>155</v>
      </c>
      <c r="L145">
        <v>2000</v>
      </c>
    </row>
    <row r="146" spans="1:12" ht="12.75">
      <c r="A146" s="2"/>
      <c r="B146" t="s">
        <v>218</v>
      </c>
      <c r="C146" s="42"/>
      <c r="D146" s="3"/>
      <c r="E146" s="3"/>
      <c r="F146" s="4"/>
      <c r="G146" s="43"/>
      <c r="H146" s="5"/>
      <c r="I146" s="6"/>
      <c r="J146" s="12"/>
      <c r="K146" t="s">
        <v>218</v>
      </c>
      <c r="L146">
        <v>0</v>
      </c>
    </row>
    <row r="147" spans="1:12" ht="12.75">
      <c r="A147" s="2">
        <f>A145+1</f>
        <v>105</v>
      </c>
      <c r="B147" s="7" t="s">
        <v>156</v>
      </c>
      <c r="C147" s="42">
        <v>1939</v>
      </c>
      <c r="D147" s="3" t="s">
        <v>6</v>
      </c>
      <c r="E147" s="3"/>
      <c r="F147" s="4">
        <v>20</v>
      </c>
      <c r="G147" s="45">
        <v>24</v>
      </c>
      <c r="H147" s="5">
        <f>IF(G147-F147&gt;0,G147-F147,0)</f>
        <v>4</v>
      </c>
      <c r="I147" s="6">
        <f>IF(G147-F147&gt;0,0,G147-F147)</f>
        <v>0</v>
      </c>
      <c r="J147" s="12"/>
      <c r="K147" t="s">
        <v>219</v>
      </c>
      <c r="L147">
        <v>0</v>
      </c>
    </row>
    <row r="148" spans="1:12" ht="12.75">
      <c r="A148" s="2">
        <f>A147+1</f>
        <v>106</v>
      </c>
      <c r="B148" s="7" t="s">
        <v>157</v>
      </c>
      <c r="C148" s="42">
        <v>1943</v>
      </c>
      <c r="D148" s="3" t="s">
        <v>9</v>
      </c>
      <c r="E148" s="3"/>
      <c r="F148" s="4">
        <v>10</v>
      </c>
      <c r="G148" s="45">
        <v>12.5</v>
      </c>
      <c r="H148" s="5">
        <f>IF(G148-F148&gt;0,G148-F148,0)</f>
        <v>2.5</v>
      </c>
      <c r="I148" s="6">
        <f>IF(G148-F148&gt;0,0,G148-F148)</f>
        <v>0</v>
      </c>
      <c r="J148" s="12"/>
      <c r="K148" t="s">
        <v>157</v>
      </c>
      <c r="L148">
        <v>0</v>
      </c>
    </row>
    <row r="149" spans="1:12" ht="12.75">
      <c r="A149" s="2">
        <f>A148+1</f>
        <v>107</v>
      </c>
      <c r="B149" s="7" t="s">
        <v>159</v>
      </c>
      <c r="C149" s="42" t="s">
        <v>125</v>
      </c>
      <c r="D149" s="3" t="s">
        <v>6</v>
      </c>
      <c r="E149" s="3"/>
      <c r="F149" s="4">
        <v>20</v>
      </c>
      <c r="G149" s="45">
        <v>2</v>
      </c>
      <c r="H149" s="5">
        <f>IF(G149-F149&gt;0,G149-F149,0)</f>
        <v>0</v>
      </c>
      <c r="I149" s="6">
        <f>IF(G149-F149&gt;0,0,G149-F149)</f>
        <v>-18</v>
      </c>
      <c r="J149" s="12"/>
      <c r="K149" s="58" t="s">
        <v>159</v>
      </c>
      <c r="L149" s="58">
        <v>1800</v>
      </c>
    </row>
    <row r="150" spans="1:12" ht="13.5" thickBot="1">
      <c r="A150" s="2">
        <f>A149+1</f>
        <v>108</v>
      </c>
      <c r="B150" s="7" t="s">
        <v>158</v>
      </c>
      <c r="C150" s="42"/>
      <c r="D150" s="3" t="s">
        <v>9</v>
      </c>
      <c r="E150" s="3"/>
      <c r="F150" s="4">
        <v>20</v>
      </c>
      <c r="G150" s="43">
        <v>5</v>
      </c>
      <c r="H150" s="5">
        <f>IF(G150-F150&gt;0,G150-F150,0)</f>
        <v>0</v>
      </c>
      <c r="I150" s="6">
        <f>IF(G150-F150&gt;0,0,G150-F150)</f>
        <v>-15</v>
      </c>
      <c r="J150" s="12"/>
      <c r="K150" s="59" t="s">
        <v>158</v>
      </c>
      <c r="L150" s="59">
        <v>1500</v>
      </c>
    </row>
    <row r="151" spans="1:12" ht="12.75">
      <c r="A151" s="11"/>
      <c r="B151" s="7" t="s">
        <v>160</v>
      </c>
      <c r="C151" s="42"/>
      <c r="D151" s="3"/>
      <c r="E151" s="3"/>
      <c r="F151" s="30">
        <f>SUM(F4:F148)</f>
        <v>2581</v>
      </c>
      <c r="G151" s="48"/>
      <c r="H151" s="3"/>
      <c r="I151" s="9"/>
      <c r="J151" s="12"/>
      <c r="K151" s="33"/>
      <c r="L151" s="33"/>
    </row>
    <row r="152" spans="1:10" ht="12.75">
      <c r="A152" s="11"/>
      <c r="B152" s="7" t="s">
        <v>161</v>
      </c>
      <c r="C152" s="42"/>
      <c r="D152" s="3"/>
      <c r="E152" s="3"/>
      <c r="F152" s="4"/>
      <c r="G152" s="44">
        <f>SUM(G4:G148)</f>
        <v>4739.5</v>
      </c>
      <c r="H152" s="3"/>
      <c r="I152" s="9"/>
      <c r="J152" s="12"/>
    </row>
    <row r="153" spans="1:10" ht="12.75">
      <c r="A153" s="13"/>
      <c r="B153" s="7" t="s">
        <v>162</v>
      </c>
      <c r="C153" s="42"/>
      <c r="D153" s="3"/>
      <c r="E153" s="3"/>
      <c r="F153" s="4"/>
      <c r="G153" s="48"/>
      <c r="H153" s="45">
        <f>SUM(H4:H148)</f>
        <v>3292</v>
      </c>
      <c r="I153" s="9"/>
      <c r="J153" s="12"/>
    </row>
    <row r="154" spans="1:10" ht="13.5" thickBot="1">
      <c r="A154" s="14"/>
      <c r="B154" s="15" t="s">
        <v>163</v>
      </c>
      <c r="C154" s="49"/>
      <c r="D154" s="16"/>
      <c r="E154" s="16"/>
      <c r="F154" s="17"/>
      <c r="G154" s="50"/>
      <c r="H154" s="16"/>
      <c r="I154" s="51">
        <f>SUM(I4:I148)</f>
        <v>-1133.5</v>
      </c>
      <c r="J154" s="18"/>
    </row>
    <row r="155" spans="1:10" ht="12.75">
      <c r="A155" s="19"/>
      <c r="B155" s="20"/>
      <c r="C155" s="52"/>
      <c r="D155" s="19"/>
      <c r="E155" s="19"/>
      <c r="F155" s="21"/>
      <c r="G155" s="53"/>
      <c r="H155" s="19"/>
      <c r="I155" s="54"/>
      <c r="J155" s="19"/>
    </row>
    <row r="156" spans="1:10" ht="12.75">
      <c r="A156" s="19" t="s">
        <v>164</v>
      </c>
      <c r="B156" s="20"/>
      <c r="C156" s="52"/>
      <c r="D156" s="19"/>
      <c r="E156" s="19"/>
      <c r="F156" s="21"/>
      <c r="G156" s="53"/>
      <c r="H156" s="19"/>
      <c r="I156" s="54"/>
      <c r="J156" s="19"/>
    </row>
    <row r="157" spans="1:10" ht="12.75">
      <c r="A157" s="33" t="s">
        <v>165</v>
      </c>
      <c r="B157" s="22"/>
      <c r="C157" s="23"/>
      <c r="D157" s="24"/>
      <c r="F157" s="21"/>
      <c r="G157" s="55"/>
      <c r="H157" s="19"/>
      <c r="I157" s="19"/>
      <c r="J157" s="19"/>
    </row>
    <row r="158" spans="2:10" ht="12.75"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ht="12.75">
      <c r="A159" s="33" t="s">
        <v>166</v>
      </c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ht="12.75">
      <c r="A160" s="33" t="s">
        <v>167</v>
      </c>
      <c r="B160" s="24"/>
      <c r="C160" s="56"/>
      <c r="D160" s="24"/>
      <c r="E160" s="24"/>
      <c r="F160" s="24"/>
      <c r="G160" s="25"/>
      <c r="H160" s="56"/>
      <c r="I160" s="24"/>
      <c r="J160" s="24"/>
    </row>
    <row r="161" spans="2:10" ht="12.75"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12.75">
      <c r="A162" s="33" t="s">
        <v>168</v>
      </c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2:10" ht="12.75"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ht="12.75">
      <c r="A164" s="33" t="s">
        <v>169</v>
      </c>
      <c r="B164" s="24"/>
      <c r="C164" s="56"/>
      <c r="D164" s="24"/>
      <c r="E164" s="24"/>
      <c r="F164" s="24"/>
      <c r="G164" s="25"/>
      <c r="H164" s="56"/>
      <c r="I164" s="24"/>
      <c r="J164" s="24"/>
    </row>
    <row r="165" spans="2:10" ht="12.75"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ht="12.75">
      <c r="A166" s="33" t="s">
        <v>170</v>
      </c>
      <c r="B166" s="24"/>
      <c r="C166" s="56"/>
      <c r="D166" s="24"/>
      <c r="E166" s="24"/>
      <c r="F166" s="24"/>
      <c r="G166" s="25"/>
      <c r="H166" s="56"/>
      <c r="I166" s="24"/>
      <c r="J166" s="24"/>
    </row>
    <row r="167" spans="1:10" ht="12.75">
      <c r="A167" s="33" t="s">
        <v>171</v>
      </c>
      <c r="B167" s="24"/>
      <c r="C167" s="24"/>
      <c r="D167" s="24"/>
      <c r="E167" s="24"/>
      <c r="F167" s="24"/>
      <c r="G167" s="24"/>
      <c r="H167" s="57"/>
      <c r="I167" s="24"/>
      <c r="J167" s="24"/>
    </row>
  </sheetData>
  <printOptions/>
  <pageMargins left="0.75" right="0.75" top="1" bottom="1" header="0.4921259845" footer="0.4921259845"/>
  <pageSetup fitToHeight="3" fitToWidth="1" horizontalDpi="300" verticalDpi="300" orientation="portrait" paperSize="9" scale="82" r:id="rId3"/>
  <headerFooter alignWithMargins="0">
    <oddHeader xml:space="preserve">&amp;C&amp;"Arial CE,tučné"&amp;12Pracovní povinnost členů Jachtklubu brno ke dni 31.12.2002 </oddHeader>
    <oddFooter>&amp;Cstránka &amp;P   &amp;D,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Štěpán MUDr.</dc:creator>
  <cp:keywords/>
  <dc:description/>
  <cp:lastModifiedBy>.</cp:lastModifiedBy>
  <cp:lastPrinted>2006-01-09T17:27:30Z</cp:lastPrinted>
  <dcterms:created xsi:type="dcterms:W3CDTF">2003-01-19T08:57:23Z</dcterms:created>
  <dcterms:modified xsi:type="dcterms:W3CDTF">2006-04-04T17:50:55Z</dcterms:modified>
  <cp:category/>
  <cp:version/>
  <cp:contentType/>
  <cp:contentStatus/>
</cp:coreProperties>
</file>